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2120" windowHeight="8190" tabRatio="874"/>
  </bookViews>
  <sheets>
    <sheet name="PFP" sheetId="1" r:id="rId1"/>
    <sheet name="PFP_I Equip Proj" sheetId="2" r:id="rId2"/>
    <sheet name="PFP_II Desp Viagens" sheetId="3" r:id="rId3"/>
    <sheet name="PFP_III Ser Graf" sheetId="4" r:id="rId4"/>
    <sheet name="PFP_IV Desp Gerais" sheetId="5" r:id="rId5"/>
    <sheet name="PFP_V Topografia" sheetId="6" r:id="rId6"/>
    <sheet name="PFP_VII Geotecnia" sheetId="8" r:id="rId7"/>
    <sheet name="PFP_XIII_ Det_ custos Adm_" sheetId="11" r:id="rId8"/>
    <sheet name="PFP_XIV Det_ Desp Fiscais" sheetId="12" r:id="rId9"/>
    <sheet name="PFP_XV Det_ Enc_ Soc_" sheetId="13" r:id="rId10"/>
    <sheet name="PTP_II EQUIPE TÉCNICA" sheetId="15" r:id="rId11"/>
    <sheet name="PTP_III Cronog Per NS" sheetId="16" r:id="rId12"/>
  </sheets>
  <definedNames>
    <definedName name="_xlnm.Print_Area" localSheetId="0">PFP!$A$1:$O$49</definedName>
    <definedName name="_xlnm.Print_Area" localSheetId="1">'PFP_I Equip Proj'!$A$1:$H$50</definedName>
    <definedName name="_xlnm.Print_Area" localSheetId="2">'PFP_II Desp Viagens'!$A$1:$O$33</definedName>
    <definedName name="_xlnm.Print_Area" localSheetId="4">'PFP_IV Desp Gerais'!$A$1:$H$37</definedName>
    <definedName name="_xlnm.Print_Area" localSheetId="5">'PFP_V Topografia'!$A$1:$G$57</definedName>
    <definedName name="_xlnm.Print_Area" localSheetId="6">'PFP_VII Geotecnia'!$A$1:$G$65</definedName>
    <definedName name="_xlnm.Print_Area" localSheetId="7">'PFP_XIII_ Det_ custos Adm_'!$A$1:$G$41</definedName>
    <definedName name="_xlnm.Print_Area" localSheetId="8">'PFP_XIV Det_ Desp Fiscais'!$A$1:$H$49</definedName>
    <definedName name="_xlnm.Print_Area" localSheetId="9">'PFP_XV Det_ Enc_ Soc_'!$A$1:$G$44</definedName>
    <definedName name="_xlnm.Print_Area" localSheetId="10">'PTP_II EQUIPE TÉCNICA'!$A$1:$I$51</definedName>
    <definedName name="_xlnm.Print_Area" localSheetId="11">'PTP_III Cronog Per NS'!$A$1:$K$52</definedName>
  </definedNames>
  <calcPr calcId="124519"/>
</workbook>
</file>

<file path=xl/calcChain.xml><?xml version="1.0" encoding="utf-8"?>
<calcChain xmlns="http://schemas.openxmlformats.org/spreadsheetml/2006/main">
  <c r="G15" i="6"/>
  <c r="K12" i="16"/>
  <c r="E11" i="2"/>
  <c r="G19" i="6"/>
  <c r="G16"/>
  <c r="C6" i="8"/>
  <c r="K11" i="16"/>
  <c r="H10" i="15"/>
  <c r="K17" i="16"/>
  <c r="H20" i="15"/>
  <c r="K16" i="16"/>
  <c r="H17" i="15"/>
  <c r="K13" i="16"/>
  <c r="H12" i="15"/>
  <c r="K14" i="16"/>
  <c r="H13" i="15"/>
  <c r="K15" i="16"/>
  <c r="H14" i="15"/>
  <c r="E17" i="2"/>
  <c r="E13"/>
  <c r="G10" i="4"/>
  <c r="H10" i="5"/>
  <c r="C6" i="6"/>
  <c r="A6"/>
  <c r="D6" i="4"/>
  <c r="A6"/>
  <c r="C6" i="5"/>
  <c r="A6"/>
  <c r="E6" i="15"/>
  <c r="A6"/>
  <c r="C6" i="13"/>
  <c r="A6"/>
  <c r="D6" i="12"/>
  <c r="A6"/>
  <c r="C6" i="11"/>
  <c r="A6"/>
  <c r="A6" i="8"/>
  <c r="C7" i="16"/>
  <c r="A7"/>
  <c r="L11" i="3"/>
  <c r="L12"/>
  <c r="L10"/>
  <c r="A6"/>
  <c r="D6"/>
  <c r="A6" i="2"/>
  <c r="C6"/>
  <c r="F19" i="13"/>
  <c r="F23"/>
  <c r="F36"/>
  <c r="F29"/>
  <c r="F34"/>
  <c r="F37" i="12"/>
  <c r="G10"/>
  <c r="F34" i="11"/>
  <c r="G11" i="6"/>
  <c r="G22"/>
  <c r="G11" i="4"/>
  <c r="G13"/>
  <c r="G14"/>
  <c r="G15"/>
  <c r="G16"/>
  <c r="G17"/>
  <c r="G18"/>
  <c r="F10" i="3"/>
  <c r="I10"/>
  <c r="O10"/>
  <c r="F11"/>
  <c r="D24"/>
  <c r="I11"/>
  <c r="O11"/>
  <c r="F12"/>
  <c r="I12"/>
  <c r="O12"/>
  <c r="M24"/>
  <c r="F13"/>
  <c r="I13"/>
  <c r="L13"/>
  <c r="J24" s="1"/>
  <c r="M25" s="1"/>
  <c r="N18" i="1" s="1"/>
  <c r="O13" i="3"/>
  <c r="F38" i="2"/>
  <c r="N12" i="1"/>
  <c r="H38" i="2"/>
  <c r="N16" i="1"/>
  <c r="G12" i="12"/>
  <c r="H29" i="5"/>
  <c r="N20" i="1" s="1"/>
  <c r="E21" i="2"/>
  <c r="G24" i="3"/>
  <c r="H11" i="15"/>
  <c r="G29" i="4"/>
  <c r="G30" s="1"/>
  <c r="G31" s="1"/>
  <c r="N19" i="1" s="1"/>
  <c r="E19" i="2"/>
  <c r="E9"/>
  <c r="G10" i="8"/>
  <c r="G57" s="1"/>
  <c r="N30" i="1" s="1"/>
  <c r="G9" i="2"/>
  <c r="G21"/>
  <c r="G17"/>
  <c r="G47" i="6"/>
  <c r="N28" i="1" s="1"/>
  <c r="G11" i="2"/>
  <c r="G19"/>
  <c r="G13"/>
  <c r="G11" i="12"/>
  <c r="G37"/>
  <c r="E15" i="2"/>
  <c r="C38"/>
  <c r="G15"/>
  <c r="G38"/>
  <c r="N15" i="1" s="1"/>
  <c r="N14" s="1"/>
  <c r="E38" i="2"/>
  <c r="N11" i="1"/>
  <c r="N10" s="1"/>
  <c r="G14" i="13"/>
  <c r="G28"/>
  <c r="G15"/>
  <c r="G12"/>
  <c r="G26"/>
  <c r="G13"/>
  <c r="G10"/>
  <c r="G33"/>
  <c r="G22"/>
  <c r="G23" s="1"/>
  <c r="G32"/>
  <c r="G34" s="1"/>
  <c r="G11"/>
  <c r="G18"/>
  <c r="G17"/>
  <c r="G16"/>
  <c r="G27"/>
  <c r="G19"/>
  <c r="N21" i="1" l="1"/>
  <c r="G29" i="13"/>
  <c r="G36" s="1"/>
  <c r="N33" i="1"/>
  <c r="N8"/>
  <c r="G10" i="11"/>
  <c r="G9"/>
  <c r="G11"/>
  <c r="G34" l="1"/>
  <c r="N23" i="1" s="1"/>
  <c r="N24" l="1"/>
  <c r="N25" s="1"/>
  <c r="H37" i="12" s="1"/>
  <c r="N22" i="1" l="1"/>
  <c r="N26" s="1"/>
  <c r="N34" s="1"/>
  <c r="H11" i="12"/>
  <c r="H10"/>
  <c r="H12"/>
</calcChain>
</file>

<file path=xl/sharedStrings.xml><?xml version="1.0" encoding="utf-8"?>
<sst xmlns="http://schemas.openxmlformats.org/spreadsheetml/2006/main" count="490" uniqueCount="315">
  <si>
    <t>PROPOSTA FINANCEIRA DE PROJETO</t>
  </si>
  <si>
    <t>CODIGO:</t>
  </si>
  <si>
    <t>PFP</t>
  </si>
  <si>
    <t>NOME DA CONSULTORA:</t>
  </si>
  <si>
    <t>PROJETO:</t>
  </si>
  <si>
    <t>OBJETO:</t>
  </si>
  <si>
    <t>EDITAL:</t>
  </si>
  <si>
    <t>SERVIÇOS PAGOS A PREÇO GLOBAL</t>
  </si>
  <si>
    <t>CUSTOS DIRETOS</t>
  </si>
  <si>
    <t>MÃO-DE-OBRA</t>
  </si>
  <si>
    <t>B - TOTAL DE SALÁRIO DA EQUIPE</t>
  </si>
  <si>
    <t>B1 - TOTAL SALÁRIOS DA EQUIPE COM VÍNCULO (PFP-I)</t>
  </si>
  <si>
    <t>B2 - TOTAL SALÁRIO DO AUTÔNOMO (PFP-I)</t>
  </si>
  <si>
    <t>B3 - TRANSP., ALIMENT. E MORADIA CONFORME CLT (SOMATÓRIO DA LINHA "C" DOS (PFP-XI)</t>
  </si>
  <si>
    <t>C - TOTAL DE ENCARGOS SOCIAIS</t>
  </si>
  <si>
    <t>OUTRAS DESPESAS</t>
  </si>
  <si>
    <t>D - DESPESAS COM VIAGENS (PFP-II)</t>
  </si>
  <si>
    <t>E - SERVIÇOS GRÁFICOS (PFP-III)</t>
  </si>
  <si>
    <t>F - DESPESAS GERAIS (PFP-IV)</t>
  </si>
  <si>
    <t>TOTAL DE OUTRAS DESPESAS</t>
  </si>
  <si>
    <t>CUSTOS INDIRETOS</t>
  </si>
  <si>
    <t>TOTAL DOS SERVIÇOS PAGOS A PREÇO GLOBAL</t>
  </si>
  <si>
    <t>SERVIÇOS PAGOS A PREÇO UNITÁRIO</t>
  </si>
  <si>
    <t>J1 - SERVIÇOS TOPOGRÁFICOS (PFP-V)</t>
  </si>
  <si>
    <t>J2 - SERVIÇOS CARTOGRÁFICOS (PFP-VI)</t>
  </si>
  <si>
    <t>J3 - SERVIÇOS GEOTÉCNICOS (PFP-VII)</t>
  </si>
  <si>
    <t>J4 - SERVIÇOS PEDOLÓGICOS (PFP-VIII)</t>
  </si>
  <si>
    <t>J5 - SERVIÇOS DE VERIFICAÇÃO DE DRENABILIDADE (PFP-IX)</t>
  </si>
  <si>
    <t>TOTAL DOS SERVIÇOS PAGOS A PREÇO UNITÁRIO</t>
  </si>
  <si>
    <t>TOTAL DA PROPOSTA</t>
  </si>
  <si>
    <t>NOME DO INFORMANTE:</t>
  </si>
  <si>
    <t>QUALIFICAÇÃO:</t>
  </si>
  <si>
    <t>ASSINATURA:</t>
  </si>
  <si>
    <t>DATA:</t>
  </si>
  <si>
    <t>OBSERVAÇÃO:</t>
  </si>
  <si>
    <t xml:space="preserve">ESTE ORÇAMENTO FOI CALCULADO COM OS SEGUINTES % MÁXIMOS DE ENCARGOS SOCIAIS E CUSTOS INDIRETOS: </t>
  </si>
  <si>
    <t>1. ENCARGOS SOCIAIS DE AUTÔNOMOS = 20% SOBRE O SALÁRIO MENSAL</t>
  </si>
  <si>
    <t>2. ENCARGOS SOCIAIS DA EQUIPE COM VÍNCULO = 76,27% SOBRE O SALÁRIO MENSAL</t>
  </si>
  <si>
    <r>
      <t xml:space="preserve">5. </t>
    </r>
    <r>
      <rPr>
        <b/>
        <sz val="8"/>
        <rFont val="Arial"/>
        <family val="2"/>
      </rPr>
      <t>DF</t>
    </r>
    <r>
      <rPr>
        <sz val="8"/>
        <rFont val="Arial"/>
        <family val="2"/>
      </rPr>
      <t xml:space="preserve"> = A SOMA DOS TRIBUTOS (EX: ISS 5,00 + PIS 1,65 + COFINS 7,60 = 14,25%)</t>
    </r>
  </si>
  <si>
    <r>
      <t xml:space="preserve">6. </t>
    </r>
    <r>
      <rPr>
        <b/>
        <sz val="8"/>
        <rFont val="Arial"/>
        <family val="2"/>
      </rPr>
      <t>DF'</t>
    </r>
    <r>
      <rPr>
        <sz val="8"/>
        <rFont val="Arial"/>
        <family val="2"/>
      </rPr>
      <t xml:space="preserve"> = UTILIZADO NA LINHA "I" SERÁ CALCULADO APLICANDO A SEGUINTE FÓRMULA:</t>
    </r>
  </si>
  <si>
    <r>
      <t xml:space="preserve">    </t>
    </r>
    <r>
      <rPr>
        <b/>
        <sz val="8"/>
        <rFont val="Arial"/>
        <family val="2"/>
      </rPr>
      <t>DF'</t>
    </r>
    <r>
      <rPr>
        <sz val="8"/>
        <rFont val="Arial"/>
        <family val="2"/>
      </rPr>
      <t xml:space="preserve"> = { [ 1 / ( 1 - DF) ] - 1 } x 100</t>
    </r>
  </si>
  <si>
    <r>
      <t xml:space="preserve">    </t>
    </r>
    <r>
      <rPr>
        <b/>
        <sz val="8"/>
        <rFont val="Arial"/>
        <family val="2"/>
      </rPr>
      <t>DF'</t>
    </r>
    <r>
      <rPr>
        <sz val="8"/>
        <rFont val="Arial"/>
        <family val="2"/>
      </rPr>
      <t xml:space="preserve"> = { [ 1 / ( 1 - 0,1425 ) ] - 1 } x 100</t>
    </r>
  </si>
  <si>
    <r>
      <t xml:space="preserve">    </t>
    </r>
    <r>
      <rPr>
        <b/>
        <sz val="8"/>
        <rFont val="Arial"/>
        <family val="2"/>
      </rPr>
      <t>DF' = 0,1662  ou  16,62%</t>
    </r>
  </si>
  <si>
    <t>SALÁRIOS E ENCARGOS DA EQUIPE</t>
  </si>
  <si>
    <t>PFP-I</t>
  </si>
  <si>
    <t>SÍMBOLO</t>
  </si>
  <si>
    <t>B1</t>
  </si>
  <si>
    <t>C</t>
  </si>
  <si>
    <t>P0</t>
  </si>
  <si>
    <t>P1</t>
  </si>
  <si>
    <t>P2</t>
  </si>
  <si>
    <t>A1</t>
  </si>
  <si>
    <t>A2</t>
  </si>
  <si>
    <t>A3</t>
  </si>
  <si>
    <t>TOTAIS</t>
  </si>
  <si>
    <t>LEGENDA:</t>
  </si>
  <si>
    <t>B1 - SALÁRIOS DA EQUIPE EM DIAS ÚTEIS</t>
  </si>
  <si>
    <t>B2- SALÁRIO DO AUTÔNOMO (CONSULTOR)</t>
  </si>
  <si>
    <t>DESPESAS COM VIAGENS</t>
  </si>
  <si>
    <t>PFP-II</t>
  </si>
  <si>
    <t>ROTEIRO</t>
  </si>
  <si>
    <t>PASSAGENS</t>
  </si>
  <si>
    <t>DIÁRIAS</t>
  </si>
  <si>
    <t>AÉREAS</t>
  </si>
  <si>
    <t>TERRESTRES</t>
  </si>
  <si>
    <t>NÍVEL SUPERIOR</t>
  </si>
  <si>
    <t>NÍVEL TÉC/AUX/APOIO</t>
  </si>
  <si>
    <t>QUANT.</t>
  </si>
  <si>
    <t>CUSTO (R$)</t>
  </si>
  <si>
    <t>TOTAL (R$)</t>
  </si>
  <si>
    <t xml:space="preserve">TOTAL DE DESPESAS COM VIAGENS </t>
  </si>
  <si>
    <t xml:space="preserve">1 -  INCLUIR AS DESPESAS COM VIAGENS DA EQUIPE DURANTE A EXECUÇÃO DOS SERVIÇOS, INCLUSIVE PARA AS REUNIÕES COM A CODEVASF. </t>
  </si>
  <si>
    <t>3 - AS DIÁRIAS COBREM DESPESAS COM TAXI, ALIMENTAÇÃO E HOSPEDAGEM</t>
  </si>
  <si>
    <t>SERVIÇOS GRÁFICOS</t>
  </si>
  <si>
    <t>PFP-III</t>
  </si>
  <si>
    <t>DISCRIMINAÇÃO</t>
  </si>
  <si>
    <t>EXEMPLARES</t>
  </si>
  <si>
    <t>Nº DE</t>
  </si>
  <si>
    <t>CUSTOS (R$)</t>
  </si>
  <si>
    <t>VIAS</t>
  </si>
  <si>
    <t>UNITÁRIO</t>
  </si>
  <si>
    <t>TOTAL</t>
  </si>
  <si>
    <t>SUBTOTAL</t>
  </si>
  <si>
    <t>RESERVA DE 10%</t>
  </si>
  <si>
    <t>TOTAL  DE SERVIÇOS GRÁFICOS</t>
  </si>
  <si>
    <t>ASSINTATURA:</t>
  </si>
  <si>
    <t xml:space="preserve">1 - CORREPONDEM AOS SERVIÇOS COM IMPRESSÃO DOS  RELATÓRIOS. </t>
  </si>
  <si>
    <t xml:space="preserve">2 - RESERVA DE 10% CALCULADO SOBRE O SUBTOTAL PARA IMPRESSÃO DE RELATÓRIOS ESPECÍFICOS EXCEPCIONALMENTE </t>
  </si>
  <si>
    <t xml:space="preserve">     SOLICITADO PELA CODEVASF</t>
  </si>
  <si>
    <t xml:space="preserve">DESPESAS GERAIS </t>
  </si>
  <si>
    <t>PFP-IV</t>
  </si>
  <si>
    <t>UNID.</t>
  </si>
  <si>
    <t>MÊS</t>
  </si>
  <si>
    <t>TOTAL  DE DESPESAS GERAIS</t>
  </si>
  <si>
    <t>SERVIÇOS TOPOGRÁFICOS</t>
  </si>
  <si>
    <t>PFP-V</t>
  </si>
  <si>
    <t>PREÇOS (R$)</t>
  </si>
  <si>
    <t>km</t>
  </si>
  <si>
    <t>TOTAL  DE SERVIÇOS TOPOGRÁFICOS</t>
  </si>
  <si>
    <t>EQUIPAMENTOS E VEÍCULOS UTILIZADOS NA SUA EXECUÇÃO, BEM COMO CUSTOS DE ADMINISTRAÇÃO E DESPESAS FISCAIS</t>
  </si>
  <si>
    <t>SERVIÇOS GEOTÉCNICOS</t>
  </si>
  <si>
    <t>PFP-VII</t>
  </si>
  <si>
    <t>m</t>
  </si>
  <si>
    <t>unid.</t>
  </si>
  <si>
    <t>TOTAL DE SERVIÇOS GEOTÉCNICOS</t>
  </si>
  <si>
    <t xml:space="preserve">EQUIPAMENTOS, VEÍCULOS E LABORATÓRIOS UTILIZADOS NA SUA EXECUÇÃO, BEM COMO CUSTOS DE ADMINISTRAÇÃO E </t>
  </si>
  <si>
    <t>DESPESAS FISCAIS.</t>
  </si>
  <si>
    <t>DETALHAMENTO DO CUSTO DE ADMINISTRAÇÃO</t>
  </si>
  <si>
    <t>PFP-XIII</t>
  </si>
  <si>
    <t>VALORES</t>
  </si>
  <si>
    <t>%</t>
  </si>
  <si>
    <t>R$</t>
  </si>
  <si>
    <t>Custos da equipe da administração central da empresa consultora ( diretoria, pessoal técnico de apoio e pessoal administrativo não diretamente vinculado à prestação dos serviços)</t>
  </si>
  <si>
    <t>Outras despesas que afetam o custo de produção como treinamento, biblioteca, programa de qualidade, auditoria interna e externa</t>
  </si>
  <si>
    <t>Despesas com aluguéis, comunicação, manutenção e transporte não diretamente relacionados com o custo direto dos serviços</t>
  </si>
  <si>
    <t>5</t>
  </si>
  <si>
    <t>TOTAIS DO CUSTO DE ADMINISTRAÇÃO</t>
  </si>
  <si>
    <t>OBSERVAÇAO:</t>
  </si>
  <si>
    <t>DETALHAMENTO DE DESPESAS FISCAIS</t>
  </si>
  <si>
    <t>PFP-XIV</t>
  </si>
  <si>
    <t>DF %</t>
  </si>
  <si>
    <t>DF' %</t>
  </si>
  <si>
    <t>1 - ISS</t>
  </si>
  <si>
    <t>2 - PIS</t>
  </si>
  <si>
    <t>3 - COFINS</t>
  </si>
  <si>
    <t xml:space="preserve">TOTAIS DE DESPESAS FISCAIS </t>
  </si>
  <si>
    <t>Observação:</t>
  </si>
  <si>
    <t xml:space="preserve"> As despesas fiscais (DF) incidem sobre o total da fatura e não sobre os custos incorridos. Portanto aplicar a seguinte fórmula:</t>
  </si>
  <si>
    <t xml:space="preserve"> DF = { [ 1 / ( 1 - DF ) ] - 1 } x 100</t>
  </si>
  <si>
    <t xml:space="preserve"> ou seja, para o valor máximo de 14,25%, o valor a ser aplicado na composição dos preços será:</t>
  </si>
  <si>
    <t xml:space="preserve"> DF = { [ 1 / ( 1 - 0,1425 ) ] - 1 } x 100</t>
  </si>
  <si>
    <t xml:space="preserve"> DF =0,1661  ou  16,61%</t>
  </si>
  <si>
    <t>DETALHAMENTO DOS ENCARGOS SOCIAIS</t>
  </si>
  <si>
    <t>PFP-XV</t>
  </si>
  <si>
    <t>A</t>
  </si>
  <si>
    <t>ENCARGOS SOCIAIS BÁSICOS</t>
  </si>
  <si>
    <t>Seconci</t>
  </si>
  <si>
    <t>INSS</t>
  </si>
  <si>
    <t>FGTS</t>
  </si>
  <si>
    <t>A4</t>
  </si>
  <si>
    <t>Incra</t>
  </si>
  <si>
    <t>A5</t>
  </si>
  <si>
    <t xml:space="preserve">Salário Educação </t>
  </si>
  <si>
    <t>Sebrae</t>
  </si>
  <si>
    <t>A7</t>
  </si>
  <si>
    <t>Seguro contra acidente</t>
  </si>
  <si>
    <t>A8</t>
  </si>
  <si>
    <t>Senai</t>
  </si>
  <si>
    <t>A9</t>
  </si>
  <si>
    <t>Sesi</t>
  </si>
  <si>
    <t>SUBTOTAL DE "A"</t>
  </si>
  <si>
    <t>B</t>
  </si>
  <si>
    <t xml:space="preserve"> ENCARGOS SOCIAIS QUE RECEBEM INCIDÊNCIA DE "A"</t>
  </si>
  <si>
    <t xml:space="preserve">13º Salário  </t>
  </si>
  <si>
    <t>SUBTOTAL DE  "B"</t>
  </si>
  <si>
    <t xml:space="preserve"> ENCARGOS SOCIAIS QUE NÃO RECEBEM INCIDÊNCIA DE "A"</t>
  </si>
  <si>
    <t>C1</t>
  </si>
  <si>
    <t>Depósito por despedida injusta</t>
  </si>
  <si>
    <t>C2</t>
  </si>
  <si>
    <t>Férias</t>
  </si>
  <si>
    <t>C3</t>
  </si>
  <si>
    <t>Aviso prévio</t>
  </si>
  <si>
    <t>SUBTOTAL DE "C"</t>
  </si>
  <si>
    <t>D</t>
  </si>
  <si>
    <t xml:space="preserve"> REINCIDÊNCIAS</t>
  </si>
  <si>
    <t>D1</t>
  </si>
  <si>
    <t>Reincidência de "A" sobre "B"</t>
  </si>
  <si>
    <t>D2</t>
  </si>
  <si>
    <t>Reincidência do FGTS sobre aviso prévio</t>
  </si>
  <si>
    <t>SUBTOTAL DE "D"</t>
  </si>
  <si>
    <t>TOTAIS DE ENCARGOS SOCIAIS</t>
  </si>
  <si>
    <t>EQUIPE TÉCNICA DE PROJETO</t>
  </si>
  <si>
    <t>PTP-II</t>
  </si>
  <si>
    <t>CATEGORIA</t>
  </si>
  <si>
    <t>PROFISSÃO/FUNÇÃO</t>
  </si>
  <si>
    <t>QUANT,</t>
  </si>
  <si>
    <t>HOMENS</t>
  </si>
  <si>
    <t>ATUAÇÃO</t>
  </si>
  <si>
    <t>(   ) P       (   ) E</t>
  </si>
  <si>
    <t>Profissional Sênior Coord.</t>
  </si>
  <si>
    <t>Coordenador Geral</t>
  </si>
  <si>
    <t>Profissional Júnior</t>
  </si>
  <si>
    <t>NÍVEL TÉCNICO</t>
  </si>
  <si>
    <t>Técnico Sênior</t>
  </si>
  <si>
    <t>Cadista/Projetista Sênior</t>
  </si>
  <si>
    <t>NÍVEL AUXILIAR</t>
  </si>
  <si>
    <t>2 - O SÍMBOLO “P” SERÁ USADO PARA TODOS DE NÍVEL SUPERIOR, INCLUSIVE COORDENADOR E SUPERVISOR</t>
  </si>
  <si>
    <t>2 - O SÍMBOLO “T” SERÁ USADO PARA TODOS DE NÍVEL MÉDIO, INCLUSIVE TOPÓGRAFOS, LABORATORISTAS, CADISTAS, ETC.</t>
  </si>
  <si>
    <t>3 - O SÍMBOLO “A” INCLUI  AUXILIARES DE CAMPO, DE LABORATÓRIO, SECRETÁRIAS, DIGITADORES, ARQUIVISTAS. ETC.</t>
  </si>
  <si>
    <t>4 - CATEGORIA MASTER  (EXPERIÊNCIA ACIMA DE 10 ANOS)</t>
  </si>
  <si>
    <t>5- CATEGORIA SÊNIOR (EXPERIÊNCIA ACIMA DE 10 ANOS)</t>
  </si>
  <si>
    <t>6 - CATEGORIA MÉDIO  (EXPERIÊNCIA &gt; 5 &lt; 10 ANOS)</t>
  </si>
  <si>
    <t>7- CATEGORIA JÚNIOR  (EXPERIÊNCIA &gt; 2 &lt; 5  ANOS)</t>
  </si>
  <si>
    <t>8 - CATEGORIA TRAINEE (EXPERIÊNCIA &gt; 6 MESES &lt; 2 ANOS)</t>
  </si>
  <si>
    <t>PTP-III</t>
  </si>
  <si>
    <t>EQUIPE PROPOSTA</t>
  </si>
  <si>
    <t>FUNÇÃO</t>
  </si>
  <si>
    <t>5 - A LICITANTE DEVERÁ ADAPTAR OS ROTEIROS E VALORES PARA AS SUAS CONDIÇÕES.</t>
  </si>
  <si>
    <t>NÚMERO DE HORAS TRABALHADAS  POR MÊS = 176 (CENTO E SETENTA E SEIS)</t>
  </si>
  <si>
    <t xml:space="preserve">Poligonais eletrônicas para transporte de coordenadas tipo IIP </t>
  </si>
  <si>
    <t>(ABNT)</t>
  </si>
  <si>
    <t xml:space="preserve">2.1 - </t>
  </si>
  <si>
    <t>2.-</t>
  </si>
  <si>
    <t>2.2 -</t>
  </si>
  <si>
    <t>Nivelamento geométrico ida e volta classe IIN (ABNT)</t>
  </si>
  <si>
    <t>3 -</t>
  </si>
  <si>
    <t>Levantamento Planialtimétrico Semi-cadastral</t>
  </si>
  <si>
    <t>3.1 -</t>
  </si>
  <si>
    <t>Levantamento Planialtimétrico Semi-cadastral classe IIPAC</t>
  </si>
  <si>
    <t xml:space="preserve">4 - </t>
  </si>
  <si>
    <t>Monumentação</t>
  </si>
  <si>
    <t>Marcos de concreto</t>
  </si>
  <si>
    <t xml:space="preserve">C1 - 76,27% INCIDENTE SOBRE O ITEM  B1 </t>
  </si>
  <si>
    <t>C2 - 20% INCIDENTE SOBRE O ITEM  B2</t>
  </si>
  <si>
    <t>H - REMUNERAÇÃO DA EMPRESA (LUCRO) - (8% DOS ITENS A+B+C+D+E+F+G)</t>
  </si>
  <si>
    <t>I - DESPESAS FISCAIS - (16,62% = DF' DOS ITENS A+B+C+D+E+F+G+H) (PFP-XIV)</t>
  </si>
  <si>
    <t>G -  CUSTO DE ADMINISTRAÇÃO - (17% DO ITEM B) (PFP-XIII)</t>
  </si>
  <si>
    <t>3. CUSTO DE ADMINISTRAÇÃO = 17% SOBRE O TOTAL DE SALÁRIOS DA EQUIPE (B1 + B2)</t>
  </si>
  <si>
    <t>4. REMUNERAÇÃO DA EMPRESA (LUCRO) = 8% SOBRE OS ITENS DE CUSTOS DIRETOS + CUSTO DE ADMINISTRAÇÃO</t>
  </si>
  <si>
    <t>Coordenador</t>
  </si>
  <si>
    <t>Eng. Eletricista</t>
  </si>
  <si>
    <t>Eng. Estrutural</t>
  </si>
  <si>
    <t>Eng. Ambiental</t>
  </si>
  <si>
    <t>TS</t>
  </si>
  <si>
    <t>Desenhista</t>
  </si>
  <si>
    <t>Digitador</t>
  </si>
  <si>
    <t>A0</t>
  </si>
  <si>
    <t>Eng. Hidráulico</t>
  </si>
  <si>
    <t>Aluguel de veículo de passeio</t>
  </si>
  <si>
    <t>CATEGIRIA FUNCIONAL</t>
  </si>
  <si>
    <t>TOTAL DE
HOMENS/MÊS</t>
  </si>
  <si>
    <t>SALÁRIO
MENSAL  (R$)</t>
  </si>
  <si>
    <t>TOTAL CUSTO
SALÁRIOS DE
B1</t>
  </si>
  <si>
    <t>TOTAL CUSTO
 SALÁRIOS DE 
B2</t>
  </si>
  <si>
    <t>TOTAL CUSTO
E. SOCIAIS DE
B1</t>
  </si>
  <si>
    <t>TOTAL CUSTO
E. SOCIAIS DE
B2</t>
  </si>
  <si>
    <t>UTILIZAR OS SÍMBOLOS DO FOR PTP-II - EQUIPE TÉCNICA</t>
  </si>
  <si>
    <t>DETALHAR OS ENCARGOS SOCIAIS NO FOR PFP-XV</t>
  </si>
  <si>
    <t>Engenheiro Hidráulico</t>
  </si>
  <si>
    <t>Engenheiro Eletricista</t>
  </si>
  <si>
    <t>Engenheiro Estrutural</t>
  </si>
  <si>
    <t>Engenheiro Ambiental</t>
  </si>
  <si>
    <t>TOTAIS PASSAGENS / DIÁRIAS</t>
  </si>
  <si>
    <t>4 - TRANSFERIR O TOTAL DAS DESPESAS COM VIAGENS PARA A LINHA "D" DO (FOR PFP)</t>
  </si>
  <si>
    <t>veic. x mês</t>
  </si>
  <si>
    <t>1. Aluguel de veículos inclui combustível e manutenção</t>
  </si>
  <si>
    <t>2 - NÃO INCLUIR AS VIAGENS COM MOBILIZAÇÃO/DESMOBILIZAÇÃO DA EQUIPE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</si>
  <si>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</si>
  <si>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</si>
  <si>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</si>
  <si>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</si>
  <si>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</si>
  <si>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</si>
  <si>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</si>
  <si>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</si>
  <si>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</si>
  <si>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</si>
  <si>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</si>
  <si>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</si>
  <si>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</si>
  <si>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</si>
  <si>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</si>
  <si>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</si>
  <si>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</si>
  <si>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</si>
  <si>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</si>
  <si>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</si>
  <si>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CRONOGRAMA DE PERMANÊNCIA</t>
  </si>
  <si>
    <t>MÊS 1</t>
  </si>
  <si>
    <t>MÊS 2</t>
  </si>
  <si>
    <t>MÊS 3</t>
  </si>
  <si>
    <t>MÊS 4</t>
  </si>
  <si>
    <t>MÊS 5</t>
  </si>
  <si>
    <t>MÊS 6</t>
  </si>
  <si>
    <t>LOCAL DE TRABALHO</t>
  </si>
  <si>
    <t>COORDENADOR</t>
  </si>
  <si>
    <t>ENGENHEIRO ELETRICISTA</t>
  </si>
  <si>
    <t>ENGENHEIRO ESTRUTURAL</t>
  </si>
  <si>
    <t>ENGENHEIRO HIDRÁULICO</t>
  </si>
  <si>
    <t>ENGENHEIRO AMBIENTAL</t>
  </si>
  <si>
    <t>DESENHISTA</t>
  </si>
  <si>
    <t>DIGITADOR</t>
  </si>
  <si>
    <t>MUNICÍPIO
LOCALIDADE</t>
  </si>
  <si>
    <t>TOTAL
H x MÊS</t>
  </si>
  <si>
    <t xml:space="preserve">1. NO PREÇO DOS SERVIÇOS TOPOGRÁFICOS, PAGOS A PREÇOS UNITÁRIOS, INCLUEM OS CUSTOS DE MÃO-DE-OBRA,  </t>
  </si>
  <si>
    <t>Relatório Parcial ou Especifico</t>
  </si>
  <si>
    <t>Minuta do Relatório Avaliação Ambiental</t>
  </si>
  <si>
    <t>Relatorio Avaliação Ambiental</t>
  </si>
  <si>
    <t>Relatório de Andamento Mensal</t>
  </si>
  <si>
    <t>Relatório Final do Diagnostico e Estudo de Alternativas</t>
  </si>
  <si>
    <t>Relatório Final do Projeto Básico</t>
  </si>
  <si>
    <t>Minuta do Relatório Final do Diagnostico e Estudo de Alternativas</t>
  </si>
  <si>
    <t>Minuta do Relatório Final do Projeto Básico</t>
  </si>
  <si>
    <t>1. NO PREÇO DOS SERVIÇOS GEOTÉCNICOS, PAGOS A PREÇOS UNITÁRIOS, INCLUEM OS CUSTOS DE  MÃO-DE-OBRA,</t>
  </si>
  <si>
    <t>GERAL</t>
  </si>
  <si>
    <t>POR MUNICÍPIOS</t>
  </si>
  <si>
    <t xml:space="preserve">1.1 - </t>
  </si>
  <si>
    <t>Pontos DGPS, método estático, Com receptores de uma frequência</t>
  </si>
  <si>
    <t>(L1)</t>
  </si>
  <si>
    <t>4.1 -</t>
  </si>
  <si>
    <t xml:space="preserve">1 - </t>
  </si>
  <si>
    <t>Amarração Planialtimétrica</t>
  </si>
  <si>
    <t>1.</t>
  </si>
  <si>
    <t xml:space="preserve">SONDAGEM A  TRADO (4") </t>
  </si>
  <si>
    <t xml:space="preserve">ha </t>
  </si>
  <si>
    <t>Auxiliar  Técnico</t>
  </si>
  <si>
    <t>T0</t>
  </si>
  <si>
    <t>Profissional Pleno</t>
  </si>
  <si>
    <t>SES de Barro Alto, Ibipeba e Jussara BA</t>
  </si>
  <si>
    <t>Salvador - Brasília - Salvador</t>
  </si>
  <si>
    <t>Locação e nivelamento de eixos (redes, interceptores, emissários)</t>
  </si>
  <si>
    <t>Salvador -Jussara-Bom Jesus da Lapa</t>
  </si>
  <si>
    <t>Salvador - Jussara-Bom Jesus da Lapa</t>
  </si>
  <si>
    <t xml:space="preserve">Projeto de Implantação do Sistema de Esgotamento Sanitário da sede do Município de Jussara - BA
</t>
  </si>
  <si>
    <t>Projeto de Implantação do Sistema de Esgotamento Sanitário da sede do Município de Jussara - BA</t>
  </si>
</sst>
</file>

<file path=xl/styles.xml><?xml version="1.0" encoding="utf-8"?>
<styleSheet xmlns="http://schemas.openxmlformats.org/spreadsheetml/2006/main">
  <numFmts count="6">
    <numFmt numFmtId="172" formatCode="General_)"/>
    <numFmt numFmtId="173" formatCode="&quot;Cr$ &quot;#,##0.00_);[Red]&quot;(Cr$ &quot;#,##0.00\)"/>
    <numFmt numFmtId="174" formatCode="0_)"/>
    <numFmt numFmtId="175" formatCode="00"/>
    <numFmt numFmtId="176" formatCode="#,##0.00&quot;     &quot;"/>
    <numFmt numFmtId="177" formatCode="#,##0.00;[Red]#,##0.00"/>
  </numFmts>
  <fonts count="29">
    <font>
      <sz val="10"/>
      <name val="MS Sans Serif"/>
      <family val="2"/>
    </font>
    <font>
      <sz val="10"/>
      <name val="Arial"/>
    </font>
    <font>
      <sz val="8"/>
      <name val="Helv"/>
      <family val="2"/>
    </font>
    <font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7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b/>
      <sz val="8"/>
      <color indexed="8"/>
      <name val="Arial"/>
      <family val="2"/>
    </font>
    <font>
      <sz val="14"/>
      <name val="Arial"/>
      <family val="2"/>
    </font>
    <font>
      <sz val="8"/>
      <name val="Times New Roman"/>
      <family val="1"/>
    </font>
    <font>
      <b/>
      <sz val="8"/>
      <name val="Times New Roman"/>
      <family val="1"/>
    </font>
    <font>
      <sz val="8"/>
      <name val="Tahoma"/>
      <family val="2"/>
    </font>
    <font>
      <sz val="8"/>
      <name val="MS Sans Serif"/>
      <family val="2"/>
    </font>
    <font>
      <sz val="9"/>
      <name val="Helv"/>
      <family val="2"/>
    </font>
    <font>
      <b/>
      <sz val="8"/>
      <name val="Helv"/>
      <family val="2"/>
    </font>
    <font>
      <b/>
      <sz val="10"/>
      <name val="Helv"/>
      <family val="2"/>
    </font>
    <font>
      <sz val="7"/>
      <name val="Times New Roman"/>
      <family val="1"/>
    </font>
    <font>
      <b/>
      <sz val="7"/>
      <name val="Times New Roman"/>
      <family val="1"/>
    </font>
    <font>
      <sz val="10"/>
      <name val="MS Sans Serif"/>
      <family val="2"/>
    </font>
    <font>
      <b/>
      <sz val="10"/>
      <name val="MS Sans Serif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31"/>
        <bgColor indexed="22"/>
      </patternFill>
    </fill>
  </fills>
  <borders count="8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double">
        <color indexed="8"/>
      </bottom>
      <diagonal/>
    </border>
    <border>
      <left/>
      <right style="thin">
        <color indexed="8"/>
      </right>
      <top style="thin">
        <color indexed="64"/>
      </top>
      <bottom style="double">
        <color indexed="8"/>
      </bottom>
      <diagonal/>
    </border>
    <border>
      <left/>
      <right/>
      <top style="thin">
        <color indexed="64"/>
      </top>
      <bottom style="double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8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double">
        <color indexed="8"/>
      </bottom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/>
      <diagonal/>
    </border>
    <border>
      <left style="medium">
        <color indexed="8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thin">
        <color indexed="64"/>
      </top>
      <bottom style="double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">
    <xf numFmtId="0" fontId="0" fillId="0" borderId="0"/>
    <xf numFmtId="173" fontId="25" fillId="0" borderId="0" applyFill="0" applyBorder="0" applyAlignment="0" applyProtection="0"/>
    <xf numFmtId="172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1" fillId="0" borderId="0" applyFill="0" applyBorder="0" applyAlignment="0" applyProtection="0"/>
    <xf numFmtId="40" fontId="25" fillId="0" borderId="0" applyFill="0" applyBorder="0" applyAlignment="0" applyProtection="0"/>
  </cellStyleXfs>
  <cellXfs count="784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4" fontId="4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73" fontId="4" fillId="0" borderId="0" xfId="1" applyFont="1" applyFill="1" applyBorder="1" applyAlignment="1" applyProtection="1">
      <alignment vertical="center"/>
    </xf>
    <xf numFmtId="173" fontId="3" fillId="0" borderId="0" xfId="1" applyFont="1" applyFill="1" applyBorder="1" applyAlignment="1" applyProtection="1">
      <alignment vertical="center"/>
    </xf>
    <xf numFmtId="0" fontId="4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/>
    </xf>
    <xf numFmtId="0" fontId="8" fillId="0" borderId="2" xfId="0" applyFont="1" applyBorder="1" applyAlignment="1">
      <alignment horizontal="left" vertical="top"/>
    </xf>
    <xf numFmtId="0" fontId="8" fillId="0" borderId="2" xfId="0" applyFont="1" applyBorder="1" applyAlignment="1">
      <alignment horizontal="center" vertical="top"/>
    </xf>
    <xf numFmtId="0" fontId="4" fillId="0" borderId="0" xfId="0" applyFont="1" applyBorder="1" applyAlignment="1">
      <alignment horizontal="left" vertical="top"/>
    </xf>
    <xf numFmtId="0" fontId="4" fillId="0" borderId="0" xfId="3" applyFont="1" applyAlignment="1">
      <alignment vertical="center"/>
    </xf>
    <xf numFmtId="0" fontId="4" fillId="0" borderId="0" xfId="3" applyFont="1" applyBorder="1" applyAlignment="1">
      <alignment vertical="center"/>
    </xf>
    <xf numFmtId="0" fontId="4" fillId="0" borderId="3" xfId="3" applyFont="1" applyBorder="1" applyAlignment="1">
      <alignment vertical="center"/>
    </xf>
    <xf numFmtId="0" fontId="6" fillId="0" borderId="0" xfId="3" applyFont="1" applyAlignment="1">
      <alignment vertical="center"/>
    </xf>
    <xf numFmtId="172" fontId="12" fillId="0" borderId="4" xfId="2" applyFont="1" applyBorder="1" applyAlignment="1">
      <alignment horizontal="center"/>
    </xf>
    <xf numFmtId="172" fontId="13" fillId="0" borderId="4" xfId="2" applyFont="1" applyBorder="1" applyAlignment="1">
      <alignment horizontal="center"/>
    </xf>
    <xf numFmtId="0" fontId="6" fillId="0" borderId="5" xfId="3" applyFont="1" applyBorder="1" applyAlignment="1">
      <alignment horizontal="left" vertical="top"/>
    </xf>
    <xf numFmtId="0" fontId="6" fillId="0" borderId="3" xfId="3" applyFont="1" applyBorder="1" applyAlignment="1">
      <alignment horizontal="left" vertical="top"/>
    </xf>
    <xf numFmtId="0" fontId="4" fillId="0" borderId="0" xfId="4" applyFont="1" applyAlignment="1">
      <alignment vertical="center"/>
    </xf>
    <xf numFmtId="0" fontId="4" fillId="0" borderId="0" xfId="4" applyFont="1" applyBorder="1" applyAlignment="1">
      <alignment vertical="center"/>
    </xf>
    <xf numFmtId="0" fontId="16" fillId="0" borderId="4" xfId="4" applyFont="1" applyBorder="1" applyAlignment="1">
      <alignment horizontal="center" vertical="center"/>
    </xf>
    <xf numFmtId="0" fontId="16" fillId="0" borderId="6" xfId="4" applyFont="1" applyBorder="1" applyAlignment="1">
      <alignment horizontal="center" vertical="center"/>
    </xf>
    <xf numFmtId="0" fontId="16" fillId="0" borderId="7" xfId="4" applyFont="1" applyBorder="1" applyAlignment="1">
      <alignment horizontal="center" vertical="center"/>
    </xf>
    <xf numFmtId="0" fontId="16" fillId="0" borderId="7" xfId="0" applyFont="1" applyBorder="1" applyAlignment="1">
      <alignment horizontal="center"/>
    </xf>
    <xf numFmtId="0" fontId="16" fillId="0" borderId="7" xfId="4" applyFont="1" applyBorder="1" applyAlignment="1">
      <alignment horizontal="left" vertical="center"/>
    </xf>
    <xf numFmtId="4" fontId="16" fillId="0" borderId="7" xfId="0" applyNumberFormat="1" applyFont="1" applyBorder="1" applyAlignment="1" applyProtection="1">
      <alignment horizontal="right"/>
      <protection locked="0"/>
    </xf>
    <xf numFmtId="4" fontId="16" fillId="0" borderId="7" xfId="4" applyNumberFormat="1" applyFont="1" applyBorder="1" applyAlignment="1">
      <alignment horizontal="right" vertical="center"/>
    </xf>
    <xf numFmtId="3" fontId="16" fillId="0" borderId="7" xfId="4" applyNumberFormat="1" applyFont="1" applyBorder="1" applyAlignment="1">
      <alignment horizontal="center" vertical="center"/>
    </xf>
    <xf numFmtId="4" fontId="16" fillId="0" borderId="7" xfId="0" applyNumberFormat="1" applyFont="1" applyBorder="1" applyAlignment="1" applyProtection="1">
      <protection locked="0"/>
    </xf>
    <xf numFmtId="4" fontId="16" fillId="0" borderId="7" xfId="4" applyNumberFormat="1" applyFont="1" applyBorder="1" applyAlignment="1">
      <alignment vertical="center"/>
    </xf>
    <xf numFmtId="4" fontId="4" fillId="0" borderId="7" xfId="4" applyNumberFormat="1" applyFont="1" applyBorder="1" applyAlignment="1">
      <alignment horizontal="center" vertical="center"/>
    </xf>
    <xf numFmtId="175" fontId="4" fillId="0" borderId="7" xfId="4" applyNumberFormat="1" applyFont="1" applyBorder="1" applyAlignment="1">
      <alignment horizontal="left" vertical="center"/>
    </xf>
    <xf numFmtId="0" fontId="4" fillId="0" borderId="7" xfId="4" applyFont="1" applyBorder="1" applyAlignment="1">
      <alignment horizontal="center" vertical="center"/>
    </xf>
    <xf numFmtId="4" fontId="4" fillId="0" borderId="0" xfId="4" applyNumberFormat="1" applyFont="1" applyAlignment="1">
      <alignment vertical="center"/>
    </xf>
    <xf numFmtId="0" fontId="6" fillId="0" borderId="8" xfId="4" applyFont="1" applyBorder="1" applyAlignment="1">
      <alignment horizontal="left" vertical="top"/>
    </xf>
    <xf numFmtId="0" fontId="4" fillId="0" borderId="0" xfId="4" applyFont="1" applyBorder="1" applyAlignment="1">
      <alignment horizontal="left" vertical="top"/>
    </xf>
    <xf numFmtId="0" fontId="4" fillId="0" borderId="0" xfId="5" applyFont="1" applyAlignment="1">
      <alignment vertical="center"/>
    </xf>
    <xf numFmtId="0" fontId="4" fillId="0" borderId="9" xfId="5" applyFont="1" applyBorder="1" applyAlignment="1">
      <alignment vertical="center"/>
    </xf>
    <xf numFmtId="0" fontId="4" fillId="0" borderId="0" xfId="5" applyFont="1" applyBorder="1" applyAlignment="1">
      <alignment vertical="center"/>
    </xf>
    <xf numFmtId="0" fontId="4" fillId="0" borderId="10" xfId="5" applyFont="1" applyBorder="1" applyAlignment="1">
      <alignment vertical="center"/>
    </xf>
    <xf numFmtId="0" fontId="4" fillId="0" borderId="6" xfId="5" applyFont="1" applyBorder="1" applyAlignment="1">
      <alignment horizontal="center" vertical="center"/>
    </xf>
    <xf numFmtId="0" fontId="4" fillId="0" borderId="4" xfId="5" applyFont="1" applyBorder="1" applyAlignment="1">
      <alignment horizontal="center" vertical="center" wrapText="1"/>
    </xf>
    <xf numFmtId="0" fontId="4" fillId="0" borderId="7" xfId="5" applyFont="1" applyBorder="1" applyAlignment="1">
      <alignment horizontal="center" vertical="center"/>
    </xf>
    <xf numFmtId="0" fontId="4" fillId="0" borderId="11" xfId="5" applyFont="1" applyBorder="1" applyAlignment="1">
      <alignment horizontal="center" vertical="center"/>
    </xf>
    <xf numFmtId="0" fontId="4" fillId="0" borderId="8" xfId="5" applyNumberFormat="1" applyFont="1" applyBorder="1" applyAlignment="1">
      <alignment horizontal="center" vertical="center"/>
    </xf>
    <xf numFmtId="0" fontId="4" fillId="0" borderId="7" xfId="5" applyNumberFormat="1" applyFont="1" applyBorder="1" applyAlignment="1">
      <alignment horizontal="center" vertical="center"/>
    </xf>
    <xf numFmtId="177" fontId="9" fillId="0" borderId="7" xfId="5" applyNumberFormat="1" applyFont="1" applyBorder="1" applyAlignment="1">
      <alignment horizontal="right" vertical="center"/>
    </xf>
    <xf numFmtId="0" fontId="4" fillId="0" borderId="0" xfId="5" applyFont="1" applyBorder="1" applyAlignment="1">
      <alignment horizontal="left" vertical="top"/>
    </xf>
    <xf numFmtId="176" fontId="4" fillId="0" borderId="12" xfId="5" applyNumberFormat="1" applyFont="1" applyBorder="1" applyAlignment="1">
      <alignment horizontal="left" vertical="top"/>
    </xf>
    <xf numFmtId="0" fontId="4" fillId="0" borderId="1" xfId="5" applyFont="1" applyBorder="1" applyAlignment="1">
      <alignment vertical="center"/>
    </xf>
    <xf numFmtId="0" fontId="4" fillId="0" borderId="0" xfId="6" applyFont="1" applyAlignment="1">
      <alignment vertical="center"/>
    </xf>
    <xf numFmtId="0" fontId="4" fillId="0" borderId="1" xfId="6" applyFont="1" applyBorder="1" applyAlignment="1">
      <alignment horizontal="left" vertical="top"/>
    </xf>
    <xf numFmtId="0" fontId="6" fillId="0" borderId="9" xfId="6" applyFont="1" applyBorder="1" applyAlignment="1">
      <alignment horizontal="left" vertical="top"/>
    </xf>
    <xf numFmtId="0" fontId="6" fillId="0" borderId="3" xfId="6" applyFont="1" applyBorder="1" applyAlignment="1">
      <alignment horizontal="left" vertical="top"/>
    </xf>
    <xf numFmtId="0" fontId="6" fillId="0" borderId="0" xfId="6" applyFont="1" applyBorder="1" applyAlignment="1">
      <alignment horizontal="left" vertical="top"/>
    </xf>
    <xf numFmtId="0" fontId="4" fillId="0" borderId="7" xfId="6" applyFont="1" applyBorder="1" applyAlignment="1">
      <alignment horizontal="center" vertical="center"/>
    </xf>
    <xf numFmtId="0" fontId="4" fillId="0" borderId="0" xfId="6" applyFont="1" applyBorder="1" applyAlignment="1">
      <alignment vertical="center"/>
    </xf>
    <xf numFmtId="0" fontId="4" fillId="0" borderId="0" xfId="7" applyFont="1" applyAlignment="1">
      <alignment vertical="center"/>
    </xf>
    <xf numFmtId="0" fontId="4" fillId="0" borderId="9" xfId="7" applyFont="1" applyBorder="1" applyAlignment="1">
      <alignment horizontal="left" vertical="top"/>
    </xf>
    <xf numFmtId="0" fontId="4" fillId="0" borderId="0" xfId="7" applyFont="1" applyBorder="1" applyAlignment="1">
      <alignment horizontal="left" vertical="top"/>
    </xf>
    <xf numFmtId="0" fontId="6" fillId="0" borderId="12" xfId="7" applyFont="1" applyBorder="1" applyAlignment="1">
      <alignment horizontal="left" vertical="top"/>
    </xf>
    <xf numFmtId="0" fontId="6" fillId="0" borderId="5" xfId="7" applyFont="1" applyBorder="1" applyAlignment="1">
      <alignment horizontal="left" vertical="top"/>
    </xf>
    <xf numFmtId="0" fontId="6" fillId="0" borderId="2" xfId="7" applyFont="1" applyBorder="1" applyAlignment="1">
      <alignment horizontal="left" vertical="top"/>
    </xf>
    <xf numFmtId="0" fontId="4" fillId="0" borderId="7" xfId="7" applyFont="1" applyBorder="1" applyAlignment="1">
      <alignment horizontal="center" vertical="center"/>
    </xf>
    <xf numFmtId="0" fontId="4" fillId="0" borderId="11" xfId="7" applyFont="1" applyBorder="1" applyAlignment="1">
      <alignment horizontal="center" vertical="center"/>
    </xf>
    <xf numFmtId="3" fontId="4" fillId="0" borderId="7" xfId="7" applyNumberFormat="1" applyFont="1" applyBorder="1" applyAlignment="1">
      <alignment horizontal="center" vertical="center"/>
    </xf>
    <xf numFmtId="4" fontId="4" fillId="0" borderId="7" xfId="7" applyNumberFormat="1" applyFont="1" applyBorder="1" applyAlignment="1">
      <alignment horizontal="right" vertical="center"/>
    </xf>
    <xf numFmtId="4" fontId="4" fillId="0" borderId="11" xfId="7" applyNumberFormat="1" applyFont="1" applyBorder="1" applyAlignment="1">
      <alignment horizontal="right" vertical="center"/>
    </xf>
    <xf numFmtId="0" fontId="4" fillId="0" borderId="0" xfId="7" applyFont="1" applyBorder="1" applyAlignment="1">
      <alignment vertical="center"/>
    </xf>
    <xf numFmtId="4" fontId="9" fillId="0" borderId="6" xfId="7" applyNumberFormat="1" applyFont="1" applyBorder="1" applyAlignment="1">
      <alignment horizontal="right" vertical="center"/>
    </xf>
    <xf numFmtId="0" fontId="4" fillId="0" borderId="9" xfId="7" applyFont="1" applyBorder="1" applyAlignment="1">
      <alignment vertical="center"/>
    </xf>
    <xf numFmtId="4" fontId="4" fillId="0" borderId="0" xfId="7" applyNumberFormat="1" applyFont="1" applyBorder="1" applyAlignment="1">
      <alignment vertical="center"/>
    </xf>
    <xf numFmtId="0" fontId="4" fillId="0" borderId="3" xfId="7" applyFont="1" applyBorder="1" applyAlignment="1">
      <alignment horizontal="left" vertical="top"/>
    </xf>
    <xf numFmtId="0" fontId="6" fillId="0" borderId="9" xfId="7" applyFont="1" applyBorder="1" applyAlignment="1">
      <alignment horizontal="left" vertical="top"/>
    </xf>
    <xf numFmtId="0" fontId="6" fillId="0" borderId="0" xfId="7" applyFont="1" applyBorder="1" applyAlignment="1">
      <alignment horizontal="center" vertical="top"/>
    </xf>
    <xf numFmtId="0" fontId="6" fillId="0" borderId="3" xfId="7" applyFont="1" applyBorder="1" applyAlignment="1">
      <alignment horizontal="center" vertical="top"/>
    </xf>
    <xf numFmtId="0" fontId="6" fillId="0" borderId="1" xfId="7" applyFont="1" applyBorder="1" applyAlignment="1">
      <alignment horizontal="center" vertical="top"/>
    </xf>
    <xf numFmtId="0" fontId="6" fillId="0" borderId="10" xfId="7" applyFont="1" applyBorder="1" applyAlignment="1">
      <alignment horizontal="center" vertical="top"/>
    </xf>
    <xf numFmtId="4" fontId="2" fillId="0" borderId="7" xfId="0" applyNumberFormat="1" applyFont="1" applyBorder="1" applyAlignment="1">
      <alignment horizontal="center"/>
    </xf>
    <xf numFmtId="0" fontId="6" fillId="0" borderId="1" xfId="7" applyFont="1" applyBorder="1" applyAlignment="1">
      <alignment horizontal="left" vertical="top"/>
    </xf>
    <xf numFmtId="0" fontId="4" fillId="0" borderId="2" xfId="7" applyFont="1" applyBorder="1" applyAlignment="1">
      <alignment horizontal="left" vertical="top"/>
    </xf>
    <xf numFmtId="0" fontId="4" fillId="0" borderId="13" xfId="7" applyFont="1" applyBorder="1" applyAlignment="1">
      <alignment vertical="center"/>
    </xf>
    <xf numFmtId="0" fontId="4" fillId="0" borderId="8" xfId="7" applyFont="1" applyBorder="1" applyAlignment="1">
      <alignment vertical="center"/>
    </xf>
    <xf numFmtId="0" fontId="4" fillId="0" borderId="8" xfId="7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6" fillId="0" borderId="0" xfId="7" applyFont="1" applyBorder="1" applyAlignment="1">
      <alignment horizontal="left" vertical="top"/>
    </xf>
    <xf numFmtId="0" fontId="6" fillId="0" borderId="3" xfId="7" applyFont="1" applyBorder="1" applyAlignment="1">
      <alignment horizontal="left" vertical="top"/>
    </xf>
    <xf numFmtId="0" fontId="6" fillId="0" borderId="10" xfId="7" applyFont="1" applyBorder="1" applyAlignment="1">
      <alignment horizontal="left" vertical="top"/>
    </xf>
    <xf numFmtId="0" fontId="15" fillId="0" borderId="0" xfId="7" applyFont="1" applyBorder="1" applyAlignment="1">
      <alignment vertical="center"/>
    </xf>
    <xf numFmtId="0" fontId="4" fillId="0" borderId="10" xfId="7" applyFont="1" applyBorder="1" applyAlignment="1">
      <alignment vertical="center"/>
    </xf>
    <xf numFmtId="9" fontId="2" fillId="0" borderId="7" xfId="9" applyNumberFormat="1" applyFont="1" applyFill="1" applyBorder="1" applyAlignment="1" applyProtection="1">
      <alignment horizontal="center"/>
    </xf>
    <xf numFmtId="0" fontId="19" fillId="0" borderId="13" xfId="0" applyFont="1" applyBorder="1" applyAlignment="1"/>
    <xf numFmtId="0" fontId="19" fillId="0" borderId="11" xfId="0" applyFont="1" applyBorder="1" applyAlignment="1"/>
    <xf numFmtId="49" fontId="4" fillId="0" borderId="13" xfId="7" applyNumberFormat="1" applyFont="1" applyBorder="1" applyAlignment="1">
      <alignment horizontal="center" vertical="center"/>
    </xf>
    <xf numFmtId="49" fontId="4" fillId="0" borderId="11" xfId="7" applyNumberFormat="1" applyFont="1" applyBorder="1" applyAlignment="1">
      <alignment horizontal="center" vertical="center"/>
    </xf>
    <xf numFmtId="9" fontId="2" fillId="0" borderId="7" xfId="0" applyNumberFormat="1" applyFont="1" applyBorder="1" applyAlignment="1">
      <alignment horizontal="center"/>
    </xf>
    <xf numFmtId="0" fontId="0" fillId="0" borderId="13" xfId="0" applyBorder="1" applyAlignment="1"/>
    <xf numFmtId="0" fontId="0" fillId="0" borderId="11" xfId="0" applyBorder="1" applyAlignment="1"/>
    <xf numFmtId="9" fontId="4" fillId="0" borderId="11" xfId="7" applyNumberFormat="1" applyFont="1" applyBorder="1" applyAlignment="1">
      <alignment horizontal="right"/>
    </xf>
    <xf numFmtId="0" fontId="20" fillId="0" borderId="13" xfId="0" applyFont="1" applyBorder="1" applyAlignment="1">
      <alignment horizontal="left" vertical="top" wrapText="1"/>
    </xf>
    <xf numFmtId="0" fontId="4" fillId="0" borderId="0" xfId="7" applyFont="1" applyBorder="1" applyAlignment="1">
      <alignment horizontal="left" vertical="center" indent="1"/>
    </xf>
    <xf numFmtId="0" fontId="4" fillId="0" borderId="14" xfId="7" applyFont="1" applyBorder="1" applyAlignment="1">
      <alignment vertical="center"/>
    </xf>
    <xf numFmtId="0" fontId="4" fillId="0" borderId="1" xfId="7" applyFont="1" applyBorder="1" applyAlignment="1">
      <alignment vertical="center"/>
    </xf>
    <xf numFmtId="0" fontId="4" fillId="0" borderId="0" xfId="7" applyFont="1" applyBorder="1" applyAlignment="1">
      <alignment horizontal="left" vertical="center"/>
    </xf>
    <xf numFmtId="0" fontId="9" fillId="0" borderId="7" xfId="7" applyFont="1" applyBorder="1" applyAlignment="1">
      <alignment horizontal="center" vertical="center"/>
    </xf>
    <xf numFmtId="0" fontId="9" fillId="0" borderId="11" xfId="7" applyFont="1" applyBorder="1" applyAlignment="1">
      <alignment horizontal="center" vertical="center"/>
    </xf>
    <xf numFmtId="0" fontId="19" fillId="0" borderId="8" xfId="0" applyFont="1" applyBorder="1" applyAlignment="1">
      <alignment horizontal="left"/>
    </xf>
    <xf numFmtId="0" fontId="19" fillId="0" borderId="13" xfId="0" applyFont="1" applyBorder="1" applyAlignment="1">
      <alignment horizontal="left"/>
    </xf>
    <xf numFmtId="0" fontId="9" fillId="0" borderId="6" xfId="7" applyFont="1" applyBorder="1" applyAlignment="1">
      <alignment horizontal="center" vertical="center"/>
    </xf>
    <xf numFmtId="0" fontId="9" fillId="0" borderId="10" xfId="7" applyFont="1" applyBorder="1" applyAlignment="1">
      <alignment horizontal="center" vertical="center"/>
    </xf>
    <xf numFmtId="0" fontId="19" fillId="0" borderId="0" xfId="0" applyFont="1" applyBorder="1"/>
    <xf numFmtId="0" fontId="4" fillId="0" borderId="13" xfId="7" applyFont="1" applyBorder="1" applyAlignment="1">
      <alignment horizontal="left" vertical="center"/>
    </xf>
    <xf numFmtId="0" fontId="4" fillId="0" borderId="11" xfId="7" applyFont="1" applyBorder="1" applyAlignment="1">
      <alignment horizontal="left" vertical="center"/>
    </xf>
    <xf numFmtId="0" fontId="6" fillId="0" borderId="8" xfId="7" applyFont="1" applyBorder="1" applyAlignment="1">
      <alignment horizontal="left" vertical="top"/>
    </xf>
    <xf numFmtId="0" fontId="6" fillId="0" borderId="13" xfId="7" applyFont="1" applyBorder="1" applyAlignment="1">
      <alignment horizontal="left" vertical="top"/>
    </xf>
    <xf numFmtId="0" fontId="6" fillId="0" borderId="11" xfId="7" applyFont="1" applyBorder="1" applyAlignment="1">
      <alignment horizontal="left" vertical="top"/>
    </xf>
    <xf numFmtId="0" fontId="4" fillId="0" borderId="3" xfId="7" applyFont="1" applyBorder="1" applyAlignment="1">
      <alignment vertical="center"/>
    </xf>
    <xf numFmtId="0" fontId="23" fillId="0" borderId="7" xfId="7" applyNumberFormat="1" applyFont="1" applyBorder="1" applyAlignment="1">
      <alignment horizontal="center" vertical="center"/>
    </xf>
    <xf numFmtId="4" fontId="23" fillId="0" borderId="6" xfId="7" applyNumberFormat="1" applyFont="1" applyBorder="1" applyAlignment="1">
      <alignment horizontal="center" vertical="center"/>
    </xf>
    <xf numFmtId="0" fontId="23" fillId="0" borderId="6" xfId="7" applyNumberFormat="1" applyFont="1" applyBorder="1" applyAlignment="1">
      <alignment horizontal="center" vertical="center"/>
    </xf>
    <xf numFmtId="4" fontId="23" fillId="0" borderId="14" xfId="7" applyNumberFormat="1" applyFont="1" applyBorder="1" applyAlignment="1">
      <alignment horizontal="center" vertical="center"/>
    </xf>
    <xf numFmtId="4" fontId="23" fillId="0" borderId="10" xfId="7" applyNumberFormat="1" applyFont="1" applyBorder="1" applyAlignment="1">
      <alignment horizontal="center" vertical="center"/>
    </xf>
    <xf numFmtId="0" fontId="16" fillId="0" borderId="6" xfId="7" applyNumberFormat="1" applyFont="1" applyBorder="1" applyAlignment="1">
      <alignment horizontal="center" vertical="center"/>
    </xf>
    <xf numFmtId="4" fontId="16" fillId="0" borderId="14" xfId="7" applyNumberFormat="1" applyFont="1" applyBorder="1" applyAlignment="1">
      <alignment horizontal="center" vertical="center"/>
    </xf>
    <xf numFmtId="4" fontId="16" fillId="0" borderId="10" xfId="7" applyNumberFormat="1" applyFont="1" applyBorder="1" applyAlignment="1">
      <alignment horizontal="center" vertical="center"/>
    </xf>
    <xf numFmtId="4" fontId="23" fillId="0" borderId="10" xfId="7" applyNumberFormat="1" applyFont="1" applyBorder="1" applyAlignment="1">
      <alignment horizontal="left" vertical="top"/>
    </xf>
    <xf numFmtId="4" fontId="23" fillId="0" borderId="6" xfId="7" applyNumberFormat="1" applyFont="1" applyBorder="1" applyAlignment="1">
      <alignment horizontal="left" vertical="top"/>
    </xf>
    <xf numFmtId="0" fontId="6" fillId="0" borderId="8" xfId="7" applyFont="1" applyBorder="1" applyAlignment="1">
      <alignment horizontal="center" vertical="center"/>
    </xf>
    <xf numFmtId="49" fontId="6" fillId="0" borderId="6" xfId="7" applyNumberFormat="1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40" fontId="25" fillId="0" borderId="7" xfId="9" applyBorder="1" applyAlignment="1">
      <alignment horizontal="right" vertical="top"/>
    </xf>
    <xf numFmtId="40" fontId="25" fillId="0" borderId="7" xfId="9" applyBorder="1" applyAlignment="1">
      <alignment horizontal="right" vertical="center"/>
    </xf>
    <xf numFmtId="40" fontId="25" fillId="0" borderId="7" xfId="9" applyFill="1" applyBorder="1" applyAlignment="1" applyProtection="1">
      <alignment horizontal="right" vertical="top"/>
    </xf>
    <xf numFmtId="40" fontId="25" fillId="0" borderId="7" xfId="9" applyBorder="1" applyAlignment="1">
      <alignment horizontal="right"/>
    </xf>
    <xf numFmtId="172" fontId="12" fillId="0" borderId="4" xfId="2" applyFont="1" applyBorder="1" applyAlignment="1">
      <alignment horizontal="left" indent="1"/>
    </xf>
    <xf numFmtId="172" fontId="13" fillId="0" borderId="4" xfId="2" applyFont="1" applyBorder="1" applyAlignment="1">
      <alignment horizontal="left" indent="1"/>
    </xf>
    <xf numFmtId="40" fontId="25" fillId="0" borderId="3" xfId="9" applyBorder="1" applyAlignment="1" applyProtection="1">
      <alignment horizontal="right"/>
    </xf>
    <xf numFmtId="40" fontId="25" fillId="0" borderId="3" xfId="9" applyBorder="1" applyAlignment="1" applyProtection="1">
      <alignment horizontal="right"/>
      <protection locked="0"/>
    </xf>
    <xf numFmtId="40" fontId="25" fillId="0" borderId="0" xfId="9" applyBorder="1" applyAlignment="1" applyProtection="1">
      <alignment horizontal="right"/>
      <protection locked="0"/>
    </xf>
    <xf numFmtId="40" fontId="25" fillId="0" borderId="9" xfId="9" applyBorder="1" applyAlignment="1" applyProtection="1">
      <alignment horizontal="right"/>
      <protection locked="0"/>
    </xf>
    <xf numFmtId="40" fontId="25" fillId="0" borderId="4" xfId="9" applyBorder="1" applyAlignment="1" applyProtection="1">
      <alignment horizontal="right"/>
      <protection locked="0"/>
    </xf>
    <xf numFmtId="40" fontId="25" fillId="0" borderId="10" xfId="9" applyBorder="1" applyAlignment="1">
      <alignment horizontal="right"/>
    </xf>
    <xf numFmtId="40" fontId="25" fillId="0" borderId="3" xfId="9" applyBorder="1" applyAlignment="1">
      <alignment horizontal="right"/>
    </xf>
    <xf numFmtId="40" fontId="25" fillId="0" borderId="0" xfId="9" applyBorder="1" applyAlignment="1">
      <alignment horizontal="right"/>
    </xf>
    <xf numFmtId="40" fontId="25" fillId="0" borderId="9" xfId="9" applyBorder="1" applyAlignment="1">
      <alignment horizontal="right"/>
    </xf>
    <xf numFmtId="0" fontId="4" fillId="0" borderId="15" xfId="0" applyFont="1" applyBorder="1" applyAlignment="1">
      <alignment horizontal="left"/>
    </xf>
    <xf numFmtId="0" fontId="6" fillId="0" borderId="16" xfId="0" applyFont="1" applyBorder="1" applyAlignment="1">
      <alignment horizontal="left" vertical="top"/>
    </xf>
    <xf numFmtId="0" fontId="4" fillId="2" borderId="17" xfId="0" applyFont="1" applyFill="1" applyBorder="1" applyAlignment="1">
      <alignment horizontal="left" vertical="top"/>
    </xf>
    <xf numFmtId="0" fontId="5" fillId="2" borderId="18" xfId="3" applyFont="1" applyFill="1" applyBorder="1" applyAlignment="1">
      <alignment horizontal="center" vertical="center"/>
    </xf>
    <xf numFmtId="174" fontId="10" fillId="0" borderId="19" xfId="2" applyNumberFormat="1" applyFont="1" applyFill="1" applyBorder="1" applyAlignment="1" applyProtection="1">
      <alignment horizontal="center" vertical="center"/>
      <protection locked="0"/>
    </xf>
    <xf numFmtId="0" fontId="6" fillId="0" borderId="19" xfId="0" applyFont="1" applyBorder="1" applyAlignment="1">
      <alignment horizontal="center" vertical="center" wrapText="1"/>
    </xf>
    <xf numFmtId="39" fontId="10" fillId="0" borderId="19" xfId="2" applyNumberFormat="1" applyFont="1" applyFill="1" applyBorder="1" applyAlignment="1" applyProtection="1">
      <alignment horizontal="center" vertical="center" wrapText="1"/>
      <protection locked="0"/>
    </xf>
    <xf numFmtId="39" fontId="10" fillId="0" borderId="19" xfId="2" applyNumberFormat="1" applyFont="1" applyFill="1" applyBorder="1" applyAlignment="1" applyProtection="1">
      <alignment horizontal="center" vertical="top" wrapText="1"/>
      <protection locked="0"/>
    </xf>
    <xf numFmtId="0" fontId="6" fillId="0" borderId="0" xfId="3" applyFont="1" applyBorder="1" applyAlignment="1">
      <alignment vertical="top"/>
    </xf>
    <xf numFmtId="0" fontId="6" fillId="0" borderId="3" xfId="3" applyFont="1" applyBorder="1" applyAlignment="1">
      <alignment vertical="center"/>
    </xf>
    <xf numFmtId="40" fontId="25" fillId="0" borderId="4" xfId="9" applyBorder="1" applyAlignment="1">
      <alignment horizontal="right"/>
    </xf>
    <xf numFmtId="40" fontId="26" fillId="0" borderId="19" xfId="9" applyFont="1" applyBorder="1" applyAlignment="1" applyProtection="1">
      <alignment horizontal="right" vertical="center"/>
      <protection locked="0"/>
    </xf>
    <xf numFmtId="40" fontId="26" fillId="0" borderId="17" xfId="9" applyFont="1" applyBorder="1" applyAlignment="1" applyProtection="1">
      <alignment horizontal="right" vertical="center"/>
      <protection locked="0"/>
    </xf>
    <xf numFmtId="172" fontId="14" fillId="3" borderId="17" xfId="2" applyFont="1" applyFill="1" applyBorder="1" applyAlignment="1">
      <alignment horizontal="right" vertical="center"/>
    </xf>
    <xf numFmtId="0" fontId="6" fillId="0" borderId="17" xfId="0" applyFont="1" applyBorder="1" applyAlignment="1">
      <alignment horizontal="left" vertical="top"/>
    </xf>
    <xf numFmtId="0" fontId="4" fillId="0" borderId="18" xfId="0" applyFont="1" applyBorder="1" applyAlignment="1">
      <alignment horizontal="left"/>
    </xf>
    <xf numFmtId="0" fontId="16" fillId="0" borderId="4" xfId="7" applyNumberFormat="1" applyFont="1" applyBorder="1" applyAlignment="1">
      <alignment horizontal="center" vertical="center"/>
    </xf>
    <xf numFmtId="0" fontId="16" fillId="0" borderId="20" xfId="0" applyFont="1" applyBorder="1" applyAlignment="1">
      <alignment horizontal="left" vertical="top" wrapText="1"/>
    </xf>
    <xf numFmtId="0" fontId="16" fillId="0" borderId="21" xfId="0" applyFont="1" applyBorder="1" applyAlignment="1">
      <alignment horizontal="left" vertical="top" wrapText="1"/>
    </xf>
    <xf numFmtId="0" fontId="16" fillId="0" borderId="2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19" xfId="7" applyNumberFormat="1" applyFont="1" applyBorder="1" applyAlignment="1">
      <alignment horizontal="center" vertical="center"/>
    </xf>
    <xf numFmtId="4" fontId="23" fillId="0" borderId="23" xfId="7" applyNumberFormat="1" applyFont="1" applyBorder="1" applyAlignment="1">
      <alignment horizontal="center" vertical="center"/>
    </xf>
    <xf numFmtId="4" fontId="23" fillId="0" borderId="24" xfId="7" applyNumberFormat="1" applyFont="1" applyBorder="1" applyAlignment="1">
      <alignment horizontal="center" vertical="center"/>
    </xf>
    <xf numFmtId="4" fontId="23" fillId="0" borderId="25" xfId="7" applyNumberFormat="1" applyFont="1" applyBorder="1" applyAlignment="1">
      <alignment horizontal="center" vertical="center"/>
    </xf>
    <xf numFmtId="4" fontId="23" fillId="0" borderId="26" xfId="7" applyNumberFormat="1" applyFont="1" applyBorder="1" applyAlignment="1">
      <alignment horizontal="center" vertical="center"/>
    </xf>
    <xf numFmtId="4" fontId="23" fillId="0" borderId="26" xfId="7" applyNumberFormat="1" applyFont="1" applyBorder="1" applyAlignment="1">
      <alignment horizontal="left" vertical="top"/>
    </xf>
    <xf numFmtId="4" fontId="23" fillId="0" borderId="27" xfId="7" applyNumberFormat="1" applyFont="1" applyBorder="1" applyAlignment="1">
      <alignment horizontal="left" vertical="top"/>
    </xf>
    <xf numFmtId="0" fontId="6" fillId="0" borderId="28" xfId="7" applyFont="1" applyBorder="1" applyAlignment="1">
      <alignment horizontal="left" vertical="top"/>
    </xf>
    <xf numFmtId="0" fontId="6" fillId="0" borderId="16" xfId="7" applyFont="1" applyBorder="1" applyAlignment="1">
      <alignment horizontal="left" vertical="top"/>
    </xf>
    <xf numFmtId="0" fontId="6" fillId="0" borderId="27" xfId="7" applyFont="1" applyBorder="1" applyAlignment="1">
      <alignment horizontal="left" vertical="top"/>
    </xf>
    <xf numFmtId="0" fontId="6" fillId="0" borderId="29" xfId="7" applyFont="1" applyBorder="1" applyAlignment="1">
      <alignment horizontal="left" vertical="top"/>
    </xf>
    <xf numFmtId="0" fontId="6" fillId="0" borderId="30" xfId="7" applyFont="1" applyBorder="1" applyAlignment="1">
      <alignment horizontal="left" vertical="top"/>
    </xf>
    <xf numFmtId="0" fontId="6" fillId="0" borderId="31" xfId="7" applyFont="1" applyBorder="1" applyAlignment="1">
      <alignment horizontal="left" vertical="top"/>
    </xf>
    <xf numFmtId="0" fontId="6" fillId="0" borderId="15" xfId="7" applyFont="1" applyBorder="1" applyAlignment="1">
      <alignment horizontal="left" vertical="top"/>
    </xf>
    <xf numFmtId="10" fontId="1" fillId="0" borderId="7" xfId="8" applyNumberFormat="1" applyFill="1" applyBorder="1" applyAlignment="1" applyProtection="1">
      <alignment horizontal="right" indent="1"/>
    </xf>
    <xf numFmtId="10" fontId="1" fillId="0" borderId="32" xfId="8" applyNumberFormat="1" applyBorder="1" applyAlignment="1">
      <alignment horizontal="right" indent="1"/>
    </xf>
    <xf numFmtId="0" fontId="9" fillId="0" borderId="4" xfId="7" applyFont="1" applyBorder="1" applyAlignment="1">
      <alignment horizontal="center" vertical="center"/>
    </xf>
    <xf numFmtId="0" fontId="9" fillId="0" borderId="3" xfId="7" applyFont="1" applyBorder="1" applyAlignment="1">
      <alignment horizontal="center" vertical="center"/>
    </xf>
    <xf numFmtId="10" fontId="1" fillId="0" borderId="19" xfId="8" applyNumberFormat="1" applyBorder="1" applyAlignment="1">
      <alignment horizontal="right" indent="1"/>
    </xf>
    <xf numFmtId="40" fontId="25" fillId="0" borderId="19" xfId="9" applyBorder="1" applyAlignment="1">
      <alignment horizontal="right"/>
    </xf>
    <xf numFmtId="10" fontId="8" fillId="0" borderId="32" xfId="8" applyNumberFormat="1" applyFont="1" applyBorder="1" applyAlignment="1">
      <alignment horizontal="right" indent="1"/>
    </xf>
    <xf numFmtId="40" fontId="26" fillId="0" borderId="32" xfId="9" applyFont="1" applyBorder="1" applyAlignment="1">
      <alignment horizontal="right"/>
    </xf>
    <xf numFmtId="0" fontId="22" fillId="3" borderId="22" xfId="0" applyFont="1" applyFill="1" applyBorder="1" applyAlignment="1">
      <alignment horizontal="center"/>
    </xf>
    <xf numFmtId="0" fontId="3" fillId="3" borderId="20" xfId="7" applyFont="1" applyFill="1" applyBorder="1" applyAlignment="1">
      <alignment horizontal="right" vertical="center"/>
    </xf>
    <xf numFmtId="0" fontId="8" fillId="3" borderId="20" xfId="7" applyFont="1" applyFill="1" applyBorder="1" applyAlignment="1">
      <alignment horizontal="right" vertical="center"/>
    </xf>
    <xf numFmtId="0" fontId="8" fillId="3" borderId="21" xfId="7" applyFont="1" applyFill="1" applyBorder="1" applyAlignment="1">
      <alignment horizontal="right" vertical="center"/>
    </xf>
    <xf numFmtId="10" fontId="8" fillId="3" borderId="21" xfId="0" applyNumberFormat="1" applyFont="1" applyFill="1" applyBorder="1" applyAlignment="1">
      <alignment horizontal="center"/>
    </xf>
    <xf numFmtId="4" fontId="22" fillId="3" borderId="22" xfId="0" applyNumberFormat="1" applyFont="1" applyFill="1" applyBorder="1" applyAlignment="1">
      <alignment horizontal="center"/>
    </xf>
    <xf numFmtId="0" fontId="21" fillId="0" borderId="7" xfId="0" applyFont="1" applyBorder="1" applyAlignment="1">
      <alignment horizontal="center"/>
    </xf>
    <xf numFmtId="10" fontId="8" fillId="0" borderId="33" xfId="8" applyNumberFormat="1" applyFont="1" applyBorder="1" applyAlignment="1">
      <alignment horizontal="right" vertical="center" indent="1"/>
    </xf>
    <xf numFmtId="40" fontId="26" fillId="0" borderId="34" xfId="9" applyFont="1" applyBorder="1" applyAlignment="1">
      <alignment horizontal="right" vertical="center"/>
    </xf>
    <xf numFmtId="0" fontId="6" fillId="0" borderId="13" xfId="4" applyFont="1" applyBorder="1" applyAlignment="1">
      <alignment horizontal="left" vertical="top"/>
    </xf>
    <xf numFmtId="0" fontId="16" fillId="0" borderId="7" xfId="0" applyFont="1" applyBorder="1" applyAlignment="1">
      <alignment horizontal="center" vertical="center"/>
    </xf>
    <xf numFmtId="174" fontId="16" fillId="0" borderId="7" xfId="0" applyNumberFormat="1" applyFont="1" applyBorder="1" applyAlignment="1" applyProtection="1">
      <alignment horizontal="center" vertical="center"/>
      <protection locked="0"/>
    </xf>
    <xf numFmtId="0" fontId="16" fillId="0" borderId="7" xfId="0" applyFont="1" applyBorder="1" applyAlignment="1">
      <alignment horizontal="left" vertical="center" indent="1"/>
    </xf>
    <xf numFmtId="174" fontId="16" fillId="0" borderId="7" xfId="0" applyNumberFormat="1" applyFont="1" applyBorder="1" applyAlignment="1" applyProtection="1">
      <alignment horizontal="left" vertical="center" indent="1"/>
      <protection locked="0"/>
    </xf>
    <xf numFmtId="0" fontId="4" fillId="0" borderId="29" xfId="4" applyFont="1" applyBorder="1" applyAlignment="1">
      <alignment vertical="center"/>
    </xf>
    <xf numFmtId="0" fontId="4" fillId="0" borderId="15" xfId="4" applyFont="1" applyBorder="1" applyAlignment="1">
      <alignment vertical="center"/>
    </xf>
    <xf numFmtId="0" fontId="6" fillId="0" borderId="35" xfId="4" applyFont="1" applyBorder="1" applyAlignment="1">
      <alignment horizontal="left" vertical="top"/>
    </xf>
    <xf numFmtId="0" fontId="6" fillId="0" borderId="36" xfId="4" applyFont="1" applyBorder="1" applyAlignment="1">
      <alignment horizontal="left" vertical="top"/>
    </xf>
    <xf numFmtId="0" fontId="6" fillId="0" borderId="36" xfId="4" applyFont="1" applyBorder="1" applyAlignment="1">
      <alignment horizontal="center" vertical="center"/>
    </xf>
    <xf numFmtId="0" fontId="6" fillId="0" borderId="28" xfId="4" applyFont="1" applyBorder="1" applyAlignment="1">
      <alignment horizontal="center" vertical="center"/>
    </xf>
    <xf numFmtId="0" fontId="6" fillId="0" borderId="37" xfId="4" applyFont="1" applyBorder="1" applyAlignment="1">
      <alignment horizontal="left" vertical="top"/>
    </xf>
    <xf numFmtId="0" fontId="6" fillId="0" borderId="16" xfId="4" applyFont="1" applyBorder="1" applyAlignment="1">
      <alignment horizontal="left" vertical="top"/>
    </xf>
    <xf numFmtId="0" fontId="6" fillId="0" borderId="38" xfId="4" applyFont="1" applyBorder="1" applyAlignment="1">
      <alignment horizontal="left" vertical="top"/>
    </xf>
    <xf numFmtId="0" fontId="6" fillId="0" borderId="39" xfId="4" applyFont="1" applyBorder="1" applyAlignment="1">
      <alignment horizontal="left" vertical="top"/>
    </xf>
    <xf numFmtId="0" fontId="4" fillId="0" borderId="29" xfId="4" applyFont="1" applyBorder="1" applyAlignment="1">
      <alignment horizontal="left" vertical="top"/>
    </xf>
    <xf numFmtId="0" fontId="4" fillId="0" borderId="27" xfId="4" applyFont="1" applyBorder="1" applyAlignment="1">
      <alignment horizontal="left" vertical="top"/>
    </xf>
    <xf numFmtId="0" fontId="4" fillId="0" borderId="27" xfId="4" applyFont="1" applyBorder="1" applyAlignment="1">
      <alignment vertical="center"/>
    </xf>
    <xf numFmtId="0" fontId="6" fillId="0" borderId="40" xfId="4" applyFont="1" applyBorder="1" applyAlignment="1">
      <alignment horizontal="left" vertical="top"/>
    </xf>
    <xf numFmtId="0" fontId="6" fillId="0" borderId="16" xfId="4" applyFont="1" applyBorder="1" applyAlignment="1">
      <alignment horizontal="center" vertical="top"/>
    </xf>
    <xf numFmtId="0" fontId="4" fillId="0" borderId="30" xfId="4" applyFont="1" applyBorder="1" applyAlignment="1">
      <alignment vertical="center"/>
    </xf>
    <xf numFmtId="0" fontId="4" fillId="0" borderId="3" xfId="5" applyFont="1" applyBorder="1" applyAlignment="1">
      <alignment vertical="center"/>
    </xf>
    <xf numFmtId="0" fontId="6" fillId="0" borderId="17" xfId="5" applyFont="1" applyBorder="1" applyAlignment="1">
      <alignment horizontal="left" vertical="top"/>
    </xf>
    <xf numFmtId="0" fontId="4" fillId="0" borderId="18" xfId="5" applyFont="1" applyBorder="1" applyAlignment="1">
      <alignment vertical="center"/>
    </xf>
    <xf numFmtId="4" fontId="9" fillId="0" borderId="32" xfId="5" applyNumberFormat="1" applyFont="1" applyBorder="1" applyAlignment="1">
      <alignment horizontal="right" vertical="center"/>
    </xf>
    <xf numFmtId="0" fontId="4" fillId="0" borderId="40" xfId="5" applyFont="1" applyBorder="1" applyAlignment="1">
      <alignment horizontal="left" vertical="top"/>
    </xf>
    <xf numFmtId="0" fontId="4" fillId="0" borderId="36" xfId="5" applyFont="1" applyBorder="1" applyAlignment="1">
      <alignment horizontal="left" vertical="top"/>
    </xf>
    <xf numFmtId="0" fontId="4" fillId="0" borderId="28" xfId="5" applyFont="1" applyBorder="1" applyAlignment="1">
      <alignment horizontal="left" vertical="top"/>
    </xf>
    <xf numFmtId="0" fontId="4" fillId="0" borderId="16" xfId="5" applyFont="1" applyBorder="1" applyAlignment="1">
      <alignment horizontal="left" vertical="top"/>
    </xf>
    <xf numFmtId="0" fontId="4" fillId="0" borderId="29" xfId="5" applyFont="1" applyBorder="1" applyAlignment="1">
      <alignment vertical="center"/>
    </xf>
    <xf numFmtId="0" fontId="4" fillId="0" borderId="26" xfId="5" applyFont="1" applyBorder="1" applyAlignment="1">
      <alignment vertical="center"/>
    </xf>
    <xf numFmtId="176" fontId="4" fillId="0" borderId="41" xfId="5" applyNumberFormat="1" applyFont="1" applyBorder="1" applyAlignment="1">
      <alignment horizontal="left" vertical="top"/>
    </xf>
    <xf numFmtId="0" fontId="4" fillId="0" borderId="42" xfId="5" applyFont="1" applyBorder="1" applyAlignment="1">
      <alignment vertical="center"/>
    </xf>
    <xf numFmtId="0" fontId="4" fillId="0" borderId="29" xfId="5" applyFont="1" applyBorder="1" applyAlignment="1">
      <alignment horizontal="left" vertical="top"/>
    </xf>
    <xf numFmtId="0" fontId="4" fillId="0" borderId="27" xfId="5" applyFont="1" applyBorder="1" applyAlignment="1">
      <alignment horizontal="left" vertical="top"/>
    </xf>
    <xf numFmtId="177" fontId="9" fillId="0" borderId="7" xfId="5" applyNumberFormat="1" applyFont="1" applyBorder="1" applyAlignment="1">
      <alignment vertical="center"/>
    </xf>
    <xf numFmtId="0" fontId="4" fillId="0" borderId="2" xfId="6" applyFont="1" applyBorder="1" applyAlignment="1">
      <alignment horizontal="center" vertical="center"/>
    </xf>
    <xf numFmtId="0" fontId="4" fillId="0" borderId="5" xfId="6" applyFont="1" applyBorder="1" applyAlignment="1">
      <alignment horizontal="center" vertical="center"/>
    </xf>
    <xf numFmtId="49" fontId="4" fillId="0" borderId="0" xfId="6" applyNumberFormat="1" applyFont="1" applyBorder="1" applyAlignment="1">
      <alignment horizontal="left" vertical="center"/>
    </xf>
    <xf numFmtId="49" fontId="4" fillId="0" borderId="3" xfId="6" applyNumberFormat="1" applyFont="1" applyBorder="1" applyAlignment="1">
      <alignment horizontal="left" vertical="center"/>
    </xf>
    <xf numFmtId="49" fontId="4" fillId="0" borderId="0" xfId="6" applyNumberFormat="1" applyFont="1" applyBorder="1" applyAlignment="1">
      <alignment horizontal="center" vertical="center"/>
    </xf>
    <xf numFmtId="49" fontId="4" fillId="0" borderId="3" xfId="6" applyNumberFormat="1" applyFont="1" applyBorder="1" applyAlignment="1">
      <alignment horizontal="center" vertical="center"/>
    </xf>
    <xf numFmtId="49" fontId="4" fillId="0" borderId="1" xfId="6" applyNumberFormat="1" applyFont="1" applyBorder="1" applyAlignment="1">
      <alignment horizontal="left" vertical="center"/>
    </xf>
    <xf numFmtId="49" fontId="4" fillId="0" borderId="10" xfId="6" applyNumberFormat="1" applyFont="1" applyBorder="1" applyAlignment="1">
      <alignment horizontal="left" vertical="center"/>
    </xf>
    <xf numFmtId="0" fontId="4" fillId="0" borderId="32" xfId="6" applyFont="1" applyBorder="1" applyAlignment="1">
      <alignment horizontal="center" vertical="center" wrapText="1"/>
    </xf>
    <xf numFmtId="3" fontId="11" fillId="0" borderId="4" xfId="0" applyNumberFormat="1" applyFont="1" applyBorder="1" applyAlignment="1" applyProtection="1">
      <alignment horizontal="center" vertical="center"/>
      <protection locked="0"/>
    </xf>
    <xf numFmtId="0" fontId="4" fillId="0" borderId="4" xfId="6" applyNumberFormat="1" applyFont="1" applyBorder="1" applyAlignment="1">
      <alignment horizontal="center" vertical="center"/>
    </xf>
    <xf numFmtId="39" fontId="11" fillId="0" borderId="4" xfId="0" applyNumberFormat="1" applyFont="1" applyBorder="1" applyAlignment="1" applyProtection="1">
      <alignment horizontal="center" vertical="center"/>
      <protection locked="0"/>
    </xf>
    <xf numFmtId="0" fontId="11" fillId="0" borderId="4" xfId="0" applyFont="1" applyBorder="1" applyAlignment="1">
      <alignment horizontal="center" vertical="center"/>
    </xf>
    <xf numFmtId="0" fontId="4" fillId="0" borderId="6" xfId="6" applyNumberFormat="1" applyFont="1" applyBorder="1" applyAlignment="1">
      <alignment horizontal="center" vertical="center"/>
    </xf>
    <xf numFmtId="37" fontId="11" fillId="0" borderId="4" xfId="0" applyNumberFormat="1" applyFont="1" applyBorder="1" applyAlignment="1" applyProtection="1">
      <alignment horizontal="center" vertical="center"/>
      <protection locked="0"/>
    </xf>
    <xf numFmtId="0" fontId="4" fillId="0" borderId="32" xfId="6" applyFont="1" applyBorder="1" applyAlignment="1">
      <alignment horizontal="center" vertical="center"/>
    </xf>
    <xf numFmtId="4" fontId="11" fillId="0" borderId="4" xfId="0" applyNumberFormat="1" applyFont="1" applyBorder="1" applyAlignment="1" applyProtection="1">
      <alignment horizontal="right" vertical="center"/>
      <protection locked="0"/>
    </xf>
    <xf numFmtId="39" fontId="11" fillId="0" borderId="4" xfId="0" applyNumberFormat="1" applyFont="1" applyBorder="1" applyAlignment="1" applyProtection="1">
      <alignment horizontal="right" vertical="center"/>
      <protection locked="0"/>
    </xf>
    <xf numFmtId="4" fontId="4" fillId="0" borderId="4" xfId="6" applyNumberFormat="1" applyFont="1" applyBorder="1" applyAlignment="1">
      <alignment horizontal="right" vertical="center"/>
    </xf>
    <xf numFmtId="4" fontId="4" fillId="0" borderId="6" xfId="6" applyNumberFormat="1" applyFont="1" applyBorder="1" applyAlignment="1">
      <alignment horizontal="right" vertical="center"/>
    </xf>
    <xf numFmtId="174" fontId="11" fillId="0" borderId="0" xfId="0" applyNumberFormat="1" applyFont="1" applyBorder="1" applyAlignment="1" applyProtection="1">
      <alignment horizontal="left" vertical="center"/>
      <protection locked="0"/>
    </xf>
    <xf numFmtId="0" fontId="4" fillId="0" borderId="3" xfId="6" applyFont="1" applyBorder="1" applyAlignment="1">
      <alignment vertical="center"/>
    </xf>
    <xf numFmtId="174" fontId="11" fillId="0" borderId="29" xfId="0" applyNumberFormat="1" applyFont="1" applyBorder="1" applyAlignment="1" applyProtection="1">
      <alignment horizontal="left" vertical="center"/>
      <protection locked="0"/>
    </xf>
    <xf numFmtId="174" fontId="11" fillId="0" borderId="27" xfId="0" applyNumberFormat="1" applyFont="1" applyBorder="1" applyAlignment="1" applyProtection="1">
      <alignment horizontal="left" vertical="center"/>
      <protection locked="0"/>
    </xf>
    <xf numFmtId="0" fontId="6" fillId="0" borderId="43" xfId="6" applyFont="1" applyBorder="1" applyAlignment="1">
      <alignment horizontal="left" vertical="top"/>
    </xf>
    <xf numFmtId="0" fontId="6" fillId="0" borderId="40" xfId="6" applyFont="1" applyBorder="1" applyAlignment="1">
      <alignment horizontal="left" vertical="top"/>
    </xf>
    <xf numFmtId="0" fontId="6" fillId="0" borderId="36" xfId="6" applyFont="1" applyBorder="1" applyAlignment="1">
      <alignment horizontal="left" vertical="top"/>
    </xf>
    <xf numFmtId="0" fontId="4" fillId="0" borderId="29" xfId="6" applyFont="1" applyBorder="1" applyAlignment="1">
      <alignment vertical="center"/>
    </xf>
    <xf numFmtId="0" fontId="4" fillId="0" borderId="27" xfId="6" applyFont="1" applyBorder="1" applyAlignment="1">
      <alignment vertical="center"/>
    </xf>
    <xf numFmtId="0" fontId="4" fillId="0" borderId="39" xfId="6" applyFont="1" applyBorder="1" applyAlignment="1">
      <alignment horizontal="center" vertical="center"/>
    </xf>
    <xf numFmtId="0" fontId="4" fillId="0" borderId="44" xfId="6" applyFont="1" applyBorder="1" applyAlignment="1">
      <alignment horizontal="center" vertical="center"/>
    </xf>
    <xf numFmtId="0" fontId="4" fillId="0" borderId="45" xfId="6" applyFont="1" applyBorder="1" applyAlignment="1">
      <alignment horizontal="center" vertical="center"/>
    </xf>
    <xf numFmtId="4" fontId="4" fillId="0" borderId="43" xfId="6" applyNumberFormat="1" applyFont="1" applyBorder="1" applyAlignment="1">
      <alignment horizontal="right" vertical="center"/>
    </xf>
    <xf numFmtId="49" fontId="4" fillId="0" borderId="29" xfId="6" applyNumberFormat="1" applyFont="1" applyBorder="1" applyAlignment="1">
      <alignment horizontal="left" vertical="center"/>
    </xf>
    <xf numFmtId="49" fontId="4" fillId="0" borderId="42" xfId="6" applyNumberFormat="1" applyFont="1" applyBorder="1" applyAlignment="1">
      <alignment horizontal="left" vertical="center"/>
    </xf>
    <xf numFmtId="4" fontId="4" fillId="0" borderId="25" xfId="6" applyNumberFormat="1" applyFont="1" applyBorder="1" applyAlignment="1">
      <alignment horizontal="right" vertical="center"/>
    </xf>
    <xf numFmtId="4" fontId="9" fillId="0" borderId="46" xfId="6" applyNumberFormat="1" applyFont="1" applyBorder="1" applyAlignment="1">
      <alignment horizontal="right" vertical="center"/>
    </xf>
    <xf numFmtId="0" fontId="4" fillId="0" borderId="42" xfId="6" applyFont="1" applyBorder="1" applyAlignment="1">
      <alignment horizontal="left" vertical="top"/>
    </xf>
    <xf numFmtId="0" fontId="4" fillId="0" borderId="26" xfId="6" applyFont="1" applyBorder="1" applyAlignment="1">
      <alignment horizontal="left" vertical="top"/>
    </xf>
    <xf numFmtId="0" fontId="6" fillId="0" borderId="29" xfId="6" applyFont="1" applyBorder="1" applyAlignment="1">
      <alignment horizontal="left" vertical="top"/>
    </xf>
    <xf numFmtId="0" fontId="4" fillId="0" borderId="15" xfId="6" applyFont="1" applyBorder="1" applyAlignment="1">
      <alignment vertical="center"/>
    </xf>
    <xf numFmtId="0" fontId="6" fillId="0" borderId="27" xfId="6" applyFont="1" applyBorder="1" applyAlignment="1">
      <alignment horizontal="left" vertical="top"/>
    </xf>
    <xf numFmtId="0" fontId="4" fillId="0" borderId="27" xfId="5" applyFont="1" applyBorder="1" applyAlignment="1">
      <alignment vertical="center"/>
    </xf>
    <xf numFmtId="0" fontId="4" fillId="0" borderId="39" xfId="7" applyFont="1" applyBorder="1" applyAlignment="1">
      <alignment horizontal="center" vertical="center"/>
    </xf>
    <xf numFmtId="0" fontId="2" fillId="0" borderId="47" xfId="0" applyFont="1" applyBorder="1"/>
    <xf numFmtId="4" fontId="4" fillId="0" borderId="39" xfId="7" applyNumberFormat="1" applyFont="1" applyBorder="1" applyAlignment="1">
      <alignment horizontal="right" vertical="center"/>
    </xf>
    <xf numFmtId="0" fontId="18" fillId="0" borderId="47" xfId="0" applyFont="1" applyBorder="1"/>
    <xf numFmtId="0" fontId="2" fillId="0" borderId="47" xfId="0" applyFont="1" applyBorder="1" applyAlignment="1"/>
    <xf numFmtId="0" fontId="2" fillId="0" borderId="47" xfId="0" applyFont="1" applyBorder="1" applyAlignment="1">
      <alignment horizontal="left"/>
    </xf>
    <xf numFmtId="4" fontId="9" fillId="0" borderId="46" xfId="7" applyNumberFormat="1" applyFont="1" applyBorder="1" applyAlignment="1">
      <alignment horizontal="right" vertical="center"/>
    </xf>
    <xf numFmtId="0" fontId="6" fillId="0" borderId="40" xfId="7" applyFont="1" applyBorder="1" applyAlignment="1">
      <alignment horizontal="left" vertical="top"/>
    </xf>
    <xf numFmtId="0" fontId="6" fillId="0" borderId="36" xfId="7" applyFont="1" applyBorder="1" applyAlignment="1">
      <alignment horizontal="left" vertical="top"/>
    </xf>
    <xf numFmtId="0" fontId="6" fillId="0" borderId="37" xfId="7" applyFont="1" applyBorder="1" applyAlignment="1">
      <alignment horizontal="left" vertical="top"/>
    </xf>
    <xf numFmtId="0" fontId="6" fillId="0" borderId="41" xfId="7" applyFont="1" applyBorder="1" applyAlignment="1">
      <alignment horizontal="left" vertical="top"/>
    </xf>
    <xf numFmtId="0" fontId="4" fillId="0" borderId="44" xfId="7" applyFont="1" applyBorder="1" applyAlignment="1">
      <alignment horizontal="left" vertical="top"/>
    </xf>
    <xf numFmtId="0" fontId="4" fillId="0" borderId="41" xfId="7" applyFont="1" applyBorder="1" applyAlignment="1">
      <alignment horizontal="left" vertical="top"/>
    </xf>
    <xf numFmtId="0" fontId="4" fillId="0" borderId="29" xfId="7" applyFont="1" applyBorder="1" applyAlignment="1">
      <alignment horizontal="left" vertical="top"/>
    </xf>
    <xf numFmtId="0" fontId="4" fillId="0" borderId="27" xfId="7" applyFont="1" applyBorder="1" applyAlignment="1">
      <alignment horizontal="left" vertical="top"/>
    </xf>
    <xf numFmtId="0" fontId="4" fillId="0" borderId="30" xfId="7" applyFont="1" applyBorder="1" applyAlignment="1">
      <alignment horizontal="left" vertical="top"/>
    </xf>
    <xf numFmtId="0" fontId="4" fillId="0" borderId="7" xfId="7" applyNumberFormat="1" applyFont="1" applyBorder="1" applyAlignment="1">
      <alignment horizontal="center" vertical="center"/>
    </xf>
    <xf numFmtId="4" fontId="16" fillId="0" borderId="7" xfId="0" applyNumberFormat="1" applyFont="1" applyBorder="1" applyAlignment="1">
      <alignment horizontal="center"/>
    </xf>
    <xf numFmtId="0" fontId="16" fillId="0" borderId="8" xfId="0" applyFont="1" applyBorder="1" applyAlignment="1">
      <alignment horizontal="left"/>
    </xf>
    <xf numFmtId="49" fontId="4" fillId="0" borderId="13" xfId="7" applyNumberFormat="1" applyFont="1" applyBorder="1" applyAlignment="1">
      <alignment horizontal="left" vertical="center"/>
    </xf>
    <xf numFmtId="49" fontId="4" fillId="0" borderId="11" xfId="7" applyNumberFormat="1" applyFont="1" applyBorder="1" applyAlignment="1">
      <alignment horizontal="left" vertical="center"/>
    </xf>
    <xf numFmtId="0" fontId="17" fillId="0" borderId="8" xfId="0" applyFont="1" applyBorder="1" applyAlignment="1">
      <alignment horizontal="left"/>
    </xf>
    <xf numFmtId="0" fontId="16" fillId="0" borderId="8" xfId="0" applyFont="1" applyBorder="1" applyAlignment="1">
      <alignment horizontal="center"/>
    </xf>
    <xf numFmtId="4" fontId="16" fillId="0" borderId="11" xfId="0" applyNumberFormat="1" applyFont="1" applyBorder="1" applyAlignment="1">
      <alignment horizontal="center"/>
    </xf>
    <xf numFmtId="49" fontId="4" fillId="0" borderId="8" xfId="7" applyNumberFormat="1" applyFont="1" applyBorder="1" applyAlignment="1">
      <alignment horizontal="left" vertical="center"/>
    </xf>
    <xf numFmtId="0" fontId="4" fillId="0" borderId="8" xfId="7" applyNumberFormat="1" applyFont="1" applyBorder="1" applyAlignment="1">
      <alignment horizontal="center" vertical="center"/>
    </xf>
    <xf numFmtId="4" fontId="4" fillId="0" borderId="11" xfId="7" applyNumberFormat="1" applyFont="1" applyBorder="1" applyAlignment="1">
      <alignment horizontal="center" vertical="center"/>
    </xf>
    <xf numFmtId="0" fontId="4" fillId="0" borderId="31" xfId="4" applyFont="1" applyBorder="1" applyAlignment="1">
      <alignment vertical="center"/>
    </xf>
    <xf numFmtId="0" fontId="8" fillId="0" borderId="26" xfId="0" applyFont="1" applyBorder="1" applyAlignment="1">
      <alignment horizontal="left" vertical="top"/>
    </xf>
    <xf numFmtId="0" fontId="4" fillId="0" borderId="44" xfId="0" applyFont="1" applyBorder="1" applyAlignment="1">
      <alignment horizontal="left" vertical="top"/>
    </xf>
    <xf numFmtId="0" fontId="8" fillId="0" borderId="41" xfId="0" applyFont="1" applyBorder="1" applyAlignment="1">
      <alignment horizontal="center" vertical="top"/>
    </xf>
    <xf numFmtId="0" fontId="4" fillId="0" borderId="29" xfId="0" applyFont="1" applyBorder="1" applyAlignment="1">
      <alignment horizontal="left" vertical="top"/>
    </xf>
    <xf numFmtId="0" fontId="4" fillId="0" borderId="27" xfId="0" applyFont="1" applyBorder="1" applyAlignment="1">
      <alignment horizontal="left" vertical="top"/>
    </xf>
    <xf numFmtId="0" fontId="4" fillId="0" borderId="29" xfId="0" applyFont="1" applyBorder="1" applyAlignment="1">
      <alignment vertical="center"/>
    </xf>
    <xf numFmtId="0" fontId="4" fillId="0" borderId="27" xfId="0" applyFont="1" applyBorder="1" applyAlignment="1">
      <alignment vertical="center"/>
    </xf>
    <xf numFmtId="0" fontId="3" fillId="0" borderId="9" xfId="7" applyNumberFormat="1" applyFont="1" applyBorder="1" applyAlignment="1">
      <alignment horizontal="right" vertical="center"/>
    </xf>
    <xf numFmtId="0" fontId="3" fillId="0" borderId="0" xfId="7" applyNumberFormat="1" applyFont="1" applyBorder="1" applyAlignment="1">
      <alignment horizontal="right" vertical="center"/>
    </xf>
    <xf numFmtId="4" fontId="3" fillId="0" borderId="3" xfId="7" applyNumberFormat="1" applyFont="1" applyBorder="1" applyAlignment="1">
      <alignment vertical="center"/>
    </xf>
    <xf numFmtId="0" fontId="6" fillId="0" borderId="44" xfId="7" applyFont="1" applyBorder="1" applyAlignment="1">
      <alignment horizontal="left" vertical="top"/>
    </xf>
    <xf numFmtId="0" fontId="2" fillId="0" borderId="48" xfId="0" applyFont="1" applyBorder="1" applyAlignment="1">
      <alignment horizontal="center"/>
    </xf>
    <xf numFmtId="0" fontId="4" fillId="0" borderId="47" xfId="7" applyFont="1" applyBorder="1" applyAlignment="1">
      <alignment horizontal="center" vertical="center"/>
    </xf>
    <xf numFmtId="4" fontId="4" fillId="0" borderId="39" xfId="7" applyNumberFormat="1" applyFont="1" applyBorder="1" applyAlignment="1">
      <alignment horizontal="right"/>
    </xf>
    <xf numFmtId="0" fontId="2" fillId="0" borderId="47" xfId="0" applyFont="1" applyBorder="1" applyAlignment="1">
      <alignment horizontal="center" vertical="center" wrapText="1"/>
    </xf>
    <xf numFmtId="49" fontId="4" fillId="0" borderId="47" xfId="7" applyNumberFormat="1" applyFont="1" applyBorder="1" applyAlignment="1">
      <alignment horizontal="center" vertical="center"/>
    </xf>
    <xf numFmtId="0" fontId="4" fillId="0" borderId="30" xfId="7" applyFont="1" applyBorder="1" applyAlignment="1">
      <alignment vertical="center"/>
    </xf>
    <xf numFmtId="9" fontId="9" fillId="0" borderId="49" xfId="7" applyNumberFormat="1" applyFont="1" applyBorder="1" applyAlignment="1">
      <alignment horizontal="center" vertical="center"/>
    </xf>
    <xf numFmtId="0" fontId="4" fillId="0" borderId="30" xfId="5" applyFont="1" applyBorder="1" applyAlignment="1">
      <alignment vertical="center"/>
    </xf>
    <xf numFmtId="0" fontId="4" fillId="0" borderId="31" xfId="5" applyFont="1" applyBorder="1" applyAlignment="1">
      <alignment vertical="center"/>
    </xf>
    <xf numFmtId="0" fontId="4" fillId="0" borderId="15" xfId="5" applyFont="1" applyBorder="1" applyAlignment="1">
      <alignment vertical="center"/>
    </xf>
    <xf numFmtId="0" fontId="4" fillId="2" borderId="16" xfId="0" applyFont="1" applyFill="1" applyBorder="1" applyAlignment="1">
      <alignment horizontal="left" vertical="top"/>
    </xf>
    <xf numFmtId="0" fontId="5" fillId="2" borderId="15" xfId="3" applyFont="1" applyFill="1" applyBorder="1" applyAlignment="1">
      <alignment horizontal="center" vertical="center"/>
    </xf>
    <xf numFmtId="4" fontId="4" fillId="0" borderId="48" xfId="7" applyNumberFormat="1" applyFont="1" applyBorder="1" applyAlignment="1">
      <alignment horizontal="right" vertical="center"/>
    </xf>
    <xf numFmtId="40" fontId="25" fillId="0" borderId="48" xfId="9" applyBorder="1" applyAlignment="1">
      <alignment horizontal="right" vertical="top"/>
    </xf>
    <xf numFmtId="0" fontId="20" fillId="0" borderId="38" xfId="0" applyFont="1" applyBorder="1" applyAlignment="1">
      <alignment horizontal="left" vertical="top" wrapText="1"/>
    </xf>
    <xf numFmtId="40" fontId="25" fillId="0" borderId="48" xfId="9" applyBorder="1" applyAlignment="1">
      <alignment horizontal="right" vertical="center"/>
    </xf>
    <xf numFmtId="40" fontId="25" fillId="0" borderId="50" xfId="9" applyBorder="1" applyAlignment="1">
      <alignment horizontal="right" vertical="center"/>
    </xf>
    <xf numFmtId="40" fontId="25" fillId="0" borderId="46" xfId="9" applyBorder="1" applyAlignment="1">
      <alignment horizontal="right" vertical="center"/>
    </xf>
    <xf numFmtId="0" fontId="6" fillId="0" borderId="42" xfId="7" applyFont="1" applyBorder="1" applyAlignment="1">
      <alignment horizontal="left" vertical="top"/>
    </xf>
    <xf numFmtId="0" fontId="6" fillId="0" borderId="26" xfId="7" applyFont="1" applyBorder="1" applyAlignment="1">
      <alignment horizontal="left" vertical="top"/>
    </xf>
    <xf numFmtId="0" fontId="4" fillId="0" borderId="42" xfId="7" applyFont="1" applyBorder="1" applyAlignment="1">
      <alignment vertical="center"/>
    </xf>
    <xf numFmtId="0" fontId="4" fillId="0" borderId="26" xfId="7" applyFont="1" applyBorder="1" applyAlignment="1">
      <alignment vertical="center"/>
    </xf>
    <xf numFmtId="0" fontId="4" fillId="0" borderId="29" xfId="7" applyFont="1" applyBorder="1" applyAlignment="1">
      <alignment horizontal="left" vertical="center"/>
    </xf>
    <xf numFmtId="0" fontId="4" fillId="0" borderId="27" xfId="7" applyFont="1" applyBorder="1" applyAlignment="1">
      <alignment horizontal="left" vertical="center"/>
    </xf>
    <xf numFmtId="0" fontId="4" fillId="0" borderId="31" xfId="7" applyFont="1" applyBorder="1" applyAlignment="1">
      <alignment vertical="center"/>
    </xf>
    <xf numFmtId="0" fontId="4" fillId="0" borderId="15" xfId="7" applyFont="1" applyBorder="1" applyAlignment="1">
      <alignment vertical="center"/>
    </xf>
    <xf numFmtId="4" fontId="16" fillId="0" borderId="9" xfId="7" applyNumberFormat="1" applyFont="1" applyBorder="1" applyAlignment="1">
      <alignment horizontal="center" vertical="center"/>
    </xf>
    <xf numFmtId="4" fontId="16" fillId="0" borderId="3" xfId="7" applyNumberFormat="1" applyFont="1" applyBorder="1" applyAlignment="1">
      <alignment horizontal="center" vertical="center"/>
    </xf>
    <xf numFmtId="4" fontId="23" fillId="0" borderId="3" xfId="7" applyNumberFormat="1" applyFont="1" applyBorder="1" applyAlignment="1">
      <alignment horizontal="left" vertical="top"/>
    </xf>
    <xf numFmtId="4" fontId="23" fillId="0" borderId="19" xfId="7" applyNumberFormat="1" applyFont="1" applyBorder="1" applyAlignment="1">
      <alignment horizontal="center" vertical="top"/>
    </xf>
    <xf numFmtId="4" fontId="23" fillId="0" borderId="19" xfId="7" applyNumberFormat="1" applyFont="1" applyBorder="1" applyAlignment="1">
      <alignment horizontal="left" vertical="top"/>
    </xf>
    <xf numFmtId="4" fontId="23" fillId="0" borderId="19" xfId="7" applyNumberFormat="1" applyFont="1" applyBorder="1" applyAlignment="1">
      <alignment horizontal="center" vertical="center"/>
    </xf>
    <xf numFmtId="0" fontId="23" fillId="0" borderId="14" xfId="0" applyFont="1" applyBorder="1" applyAlignment="1">
      <alignment horizontal="left" vertical="center" indent="1"/>
    </xf>
    <xf numFmtId="4" fontId="23" fillId="0" borderId="3" xfId="7" applyNumberFormat="1" applyFont="1" applyBorder="1" applyAlignment="1">
      <alignment horizontal="center" vertical="center"/>
    </xf>
    <xf numFmtId="4" fontId="23" fillId="0" borderId="4" xfId="7" applyNumberFormat="1" applyFont="1" applyBorder="1" applyAlignment="1">
      <alignment horizontal="center" vertical="center"/>
    </xf>
    <xf numFmtId="49" fontId="6" fillId="0" borderId="4" xfId="7" applyNumberFormat="1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49" fontId="6" fillId="0" borderId="19" xfId="7" applyNumberFormat="1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40" fontId="4" fillId="0" borderId="0" xfId="3" applyNumberFormat="1" applyFont="1" applyBorder="1" applyAlignment="1">
      <alignment vertical="center"/>
    </xf>
    <xf numFmtId="0" fontId="16" fillId="0" borderId="20" xfId="0" applyFont="1" applyBorder="1" applyAlignment="1">
      <alignment horizontal="left" vertical="top" wrapText="1" indent="1"/>
    </xf>
    <xf numFmtId="0" fontId="16" fillId="0" borderId="21" xfId="0" applyFont="1" applyBorder="1" applyAlignment="1">
      <alignment horizontal="left" vertical="top" wrapText="1" indent="1"/>
    </xf>
    <xf numFmtId="0" fontId="16" fillId="0" borderId="22" xfId="0" applyFont="1" applyBorder="1" applyAlignment="1">
      <alignment horizontal="left" vertical="top" wrapText="1" indent="1"/>
    </xf>
    <xf numFmtId="40" fontId="4" fillId="0" borderId="11" xfId="9" applyFont="1" applyBorder="1" applyAlignment="1">
      <alignment horizontal="right" vertical="center"/>
    </xf>
    <xf numFmtId="40" fontId="4" fillId="0" borderId="7" xfId="9" applyFont="1" applyBorder="1" applyAlignment="1">
      <alignment horizontal="right" vertical="center"/>
    </xf>
    <xf numFmtId="0" fontId="6" fillId="0" borderId="42" xfId="7" applyFont="1" applyBorder="1" applyAlignment="1">
      <alignment horizontal="center" vertical="top"/>
    </xf>
    <xf numFmtId="0" fontId="4" fillId="0" borderId="31" xfId="7" applyFont="1" applyBorder="1" applyAlignment="1">
      <alignment horizontal="left" vertical="top"/>
    </xf>
    <xf numFmtId="0" fontId="4" fillId="0" borderId="15" xfId="7" applyFont="1" applyBorder="1" applyAlignment="1">
      <alignment horizontal="left" vertical="top"/>
    </xf>
    <xf numFmtId="0" fontId="23" fillId="0" borderId="12" xfId="0" applyFont="1" applyBorder="1" applyAlignment="1">
      <alignment horizontal="left" vertical="center" indent="1"/>
    </xf>
    <xf numFmtId="0" fontId="23" fillId="0" borderId="32" xfId="0" applyFont="1" applyBorder="1" applyAlignment="1">
      <alignment horizontal="center" vertical="center"/>
    </xf>
    <xf numFmtId="4" fontId="23" fillId="0" borderId="32" xfId="7" applyNumberFormat="1" applyFont="1" applyBorder="1" applyAlignment="1">
      <alignment horizontal="center" vertical="center"/>
    </xf>
    <xf numFmtId="4" fontId="23" fillId="0" borderId="5" xfId="7" applyNumberFormat="1" applyFont="1" applyBorder="1" applyAlignment="1">
      <alignment horizontal="center" vertical="center"/>
    </xf>
    <xf numFmtId="0" fontId="23" fillId="0" borderId="9" xfId="0" applyFont="1" applyBorder="1" applyAlignment="1">
      <alignment horizontal="left" vertical="center" indent="1"/>
    </xf>
    <xf numFmtId="0" fontId="16" fillId="0" borderId="8" xfId="0" applyFont="1" applyBorder="1" applyAlignment="1">
      <alignment horizontal="left" vertical="top"/>
    </xf>
    <xf numFmtId="0" fontId="17" fillId="0" borderId="8" xfId="0" applyFont="1" applyBorder="1" applyAlignment="1">
      <alignment horizontal="left" vertical="top"/>
    </xf>
    <xf numFmtId="37" fontId="27" fillId="0" borderId="4" xfId="0" applyNumberFormat="1" applyFont="1" applyBorder="1" applyAlignment="1" applyProtection="1">
      <alignment horizontal="center" vertical="center"/>
      <protection locked="0"/>
    </xf>
    <xf numFmtId="49" fontId="28" fillId="0" borderId="8" xfId="7" applyNumberFormat="1" applyFont="1" applyBorder="1" applyAlignment="1">
      <alignment horizontal="left" vertical="center"/>
    </xf>
    <xf numFmtId="0" fontId="27" fillId="0" borderId="8" xfId="7" applyNumberFormat="1" applyFont="1" applyBorder="1" applyAlignment="1">
      <alignment horizontal="center" vertical="center"/>
    </xf>
    <xf numFmtId="3" fontId="27" fillId="0" borderId="7" xfId="7" applyNumberFormat="1" applyFont="1" applyBorder="1" applyAlignment="1">
      <alignment horizontal="center" vertical="center"/>
    </xf>
    <xf numFmtId="4" fontId="27" fillId="0" borderId="11" xfId="7" applyNumberFormat="1" applyFont="1" applyBorder="1" applyAlignment="1">
      <alignment horizontal="right" vertical="center"/>
    </xf>
    <xf numFmtId="49" fontId="27" fillId="0" borderId="8" xfId="7" applyNumberFormat="1" applyFont="1" applyBorder="1" applyAlignment="1">
      <alignment horizontal="left" vertical="center"/>
    </xf>
    <xf numFmtId="4" fontId="27" fillId="0" borderId="11" xfId="7" applyNumberFormat="1" applyFont="1" applyBorder="1" applyAlignment="1">
      <alignment horizontal="center" vertical="center"/>
    </xf>
    <xf numFmtId="49" fontId="27" fillId="0" borderId="13" xfId="7" applyNumberFormat="1" applyFont="1" applyBorder="1" applyAlignment="1">
      <alignment horizontal="left" vertical="center"/>
    </xf>
    <xf numFmtId="49" fontId="27" fillId="0" borderId="11" xfId="7" applyNumberFormat="1" applyFont="1" applyBorder="1" applyAlignment="1">
      <alignment horizontal="left" vertical="center"/>
    </xf>
    <xf numFmtId="0" fontId="2" fillId="0" borderId="47" xfId="0" applyFont="1" applyBorder="1" applyAlignment="1">
      <alignment horizontal="center"/>
    </xf>
    <xf numFmtId="0" fontId="4" fillId="0" borderId="0" xfId="7" applyFont="1" applyAlignment="1">
      <alignment horizontal="center" vertical="center"/>
    </xf>
    <xf numFmtId="0" fontId="4" fillId="0" borderId="0" xfId="7" applyFont="1" applyBorder="1" applyAlignment="1">
      <alignment horizontal="center" vertical="center"/>
    </xf>
    <xf numFmtId="2" fontId="4" fillId="0" borderId="0" xfId="7" applyNumberFormat="1" applyFont="1" applyBorder="1" applyAlignment="1">
      <alignment horizontal="center" vertical="center"/>
    </xf>
    <xf numFmtId="2" fontId="4" fillId="0" borderId="0" xfId="3" applyNumberFormat="1" applyFont="1" applyAlignment="1">
      <alignment vertical="center"/>
    </xf>
    <xf numFmtId="40" fontId="25" fillId="0" borderId="3" xfId="9" applyFill="1" applyBorder="1" applyAlignment="1" applyProtection="1">
      <alignment horizontal="right"/>
      <protection locked="0"/>
    </xf>
    <xf numFmtId="0" fontId="16" fillId="0" borderId="7" xfId="0" applyFont="1" applyBorder="1" applyAlignment="1">
      <alignment horizontal="left" vertical="center"/>
    </xf>
    <xf numFmtId="4" fontId="16" fillId="0" borderId="7" xfId="0" applyNumberFormat="1" applyFont="1" applyBorder="1" applyAlignment="1" applyProtection="1">
      <alignment horizontal="right" vertical="center"/>
      <protection locked="0"/>
    </xf>
    <xf numFmtId="4" fontId="16" fillId="0" borderId="7" xfId="0" applyNumberFormat="1" applyFont="1" applyBorder="1" applyAlignment="1" applyProtection="1">
      <alignment vertical="center"/>
      <protection locked="0"/>
    </xf>
    <xf numFmtId="174" fontId="16" fillId="0" borderId="7" xfId="0" applyNumberFormat="1" applyFont="1" applyBorder="1" applyAlignment="1" applyProtection="1">
      <alignment horizontal="left" vertical="center"/>
      <protection locked="0"/>
    </xf>
    <xf numFmtId="4" fontId="2" fillId="0" borderId="7" xfId="0" applyNumberFormat="1" applyFont="1" applyFill="1" applyBorder="1" applyAlignment="1">
      <alignment horizontal="center"/>
    </xf>
    <xf numFmtId="4" fontId="16" fillId="0" borderId="7" xfId="0" applyNumberFormat="1" applyFont="1" applyFill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10" fontId="1" fillId="0" borderId="0" xfId="8" applyNumberFormat="1" applyAlignment="1">
      <alignment vertical="center"/>
    </xf>
    <xf numFmtId="0" fontId="4" fillId="0" borderId="29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2" fontId="16" fillId="0" borderId="7" xfId="0" applyNumberFormat="1" applyFont="1" applyFill="1" applyBorder="1" applyAlignment="1">
      <alignment horizontal="center"/>
    </xf>
    <xf numFmtId="0" fontId="16" fillId="0" borderId="7" xfId="0" applyFont="1" applyFill="1" applyBorder="1" applyAlignment="1">
      <alignment horizontal="center"/>
    </xf>
    <xf numFmtId="4" fontId="4" fillId="0" borderId="7" xfId="0" applyNumberFormat="1" applyFont="1" applyBorder="1" applyAlignment="1">
      <alignment horizontal="right" vertical="center"/>
    </xf>
    <xf numFmtId="4" fontId="4" fillId="0" borderId="48" xfId="0" applyNumberFormat="1" applyFont="1" applyBorder="1" applyAlignment="1">
      <alignment horizontal="right" vertical="center"/>
    </xf>
    <xf numFmtId="0" fontId="4" fillId="0" borderId="65" xfId="7" applyFont="1" applyBorder="1" applyAlignment="1">
      <alignment horizontal="left" vertical="center"/>
    </xf>
    <xf numFmtId="0" fontId="4" fillId="0" borderId="4" xfId="7" applyFont="1" applyBorder="1" applyAlignment="1">
      <alignment horizontal="left" vertical="center"/>
    </xf>
    <xf numFmtId="0" fontId="4" fillId="0" borderId="43" xfId="7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4" fillId="0" borderId="23" xfId="0" applyFont="1" applyBorder="1" applyAlignment="1">
      <alignment horizontal="left" vertical="top"/>
    </xf>
    <xf numFmtId="0" fontId="4" fillId="0" borderId="24" xfId="0" applyFont="1" applyBorder="1" applyAlignment="1">
      <alignment horizontal="left" vertical="top"/>
    </xf>
    <xf numFmtId="0" fontId="4" fillId="0" borderId="66" xfId="0" applyFont="1" applyBorder="1" applyAlignment="1">
      <alignment horizontal="left" vertical="top"/>
    </xf>
    <xf numFmtId="0" fontId="4" fillId="0" borderId="32" xfId="0" applyFont="1" applyBorder="1" applyAlignment="1">
      <alignment horizontal="left" vertical="top"/>
    </xf>
    <xf numFmtId="0" fontId="4" fillId="0" borderId="45" xfId="0" applyFont="1" applyBorder="1" applyAlignment="1">
      <alignment horizontal="left" vertical="top"/>
    </xf>
    <xf numFmtId="0" fontId="8" fillId="0" borderId="47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4" fontId="8" fillId="0" borderId="7" xfId="9" applyNumberFormat="1" applyFont="1" applyFill="1" applyBorder="1" applyAlignment="1" applyProtection="1">
      <alignment horizontal="right" vertical="center"/>
    </xf>
    <xf numFmtId="4" fontId="8" fillId="0" borderId="48" xfId="9" applyNumberFormat="1" applyFont="1" applyFill="1" applyBorder="1" applyAlignment="1" applyProtection="1">
      <alignment horizontal="right" vertical="center"/>
    </xf>
    <xf numFmtId="0" fontId="8" fillId="0" borderId="61" xfId="0" applyFont="1" applyBorder="1" applyAlignment="1">
      <alignment horizontal="right" vertical="center"/>
    </xf>
    <xf numFmtId="0" fontId="8" fillId="0" borderId="62" xfId="0" applyFont="1" applyBorder="1" applyAlignment="1">
      <alignment horizontal="right" vertical="center"/>
    </xf>
    <xf numFmtId="4" fontId="8" fillId="0" borderId="62" xfId="0" applyNumberFormat="1" applyFont="1" applyBorder="1" applyAlignment="1">
      <alignment horizontal="right" vertical="center"/>
    </xf>
    <xf numFmtId="4" fontId="8" fillId="0" borderId="46" xfId="0" applyNumberFormat="1" applyFont="1" applyBorder="1" applyAlignment="1">
      <alignment horizontal="right" vertical="center"/>
    </xf>
    <xf numFmtId="0" fontId="4" fillId="0" borderId="56" xfId="0" applyFont="1" applyBorder="1" applyAlignment="1">
      <alignment horizontal="left" vertical="top"/>
    </xf>
    <xf numFmtId="0" fontId="4" fillId="0" borderId="54" xfId="7" applyFont="1" applyBorder="1" applyAlignment="1">
      <alignment horizontal="left" vertical="center"/>
    </xf>
    <xf numFmtId="0" fontId="4" fillId="0" borderId="63" xfId="7" applyFont="1" applyBorder="1" applyAlignment="1">
      <alignment horizontal="left" vertical="center"/>
    </xf>
    <xf numFmtId="0" fontId="4" fillId="0" borderId="57" xfId="7" applyFont="1" applyBorder="1" applyAlignment="1">
      <alignment horizontal="left" vertical="center"/>
    </xf>
    <xf numFmtId="0" fontId="4" fillId="0" borderId="64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8" fillId="0" borderId="6" xfId="0" applyFont="1" applyBorder="1" applyAlignment="1">
      <alignment horizontal="center" vertical="top"/>
    </xf>
    <xf numFmtId="0" fontId="8" fillId="0" borderId="25" xfId="0" applyFont="1" applyBorder="1" applyAlignment="1">
      <alignment horizontal="center" vertical="top"/>
    </xf>
    <xf numFmtId="0" fontId="4" fillId="0" borderId="65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/>
    </xf>
    <xf numFmtId="0" fontId="4" fillId="0" borderId="43" xfId="0" applyFont="1" applyBorder="1" applyAlignment="1">
      <alignment horizontal="left" vertical="top"/>
    </xf>
    <xf numFmtId="0" fontId="4" fillId="0" borderId="47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7" fillId="0" borderId="47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48" xfId="0" applyFont="1" applyBorder="1" applyAlignment="1">
      <alignment horizontal="left" vertical="center"/>
    </xf>
    <xf numFmtId="4" fontId="4" fillId="0" borderId="7" xfId="1" applyNumberFormat="1" applyFont="1" applyFill="1" applyBorder="1" applyAlignment="1" applyProtection="1">
      <alignment horizontal="right" vertical="center"/>
    </xf>
    <xf numFmtId="4" fontId="4" fillId="0" borderId="48" xfId="1" applyNumberFormat="1" applyFont="1" applyFill="1" applyBorder="1" applyAlignment="1" applyProtection="1">
      <alignment horizontal="right" vertical="center"/>
    </xf>
    <xf numFmtId="4" fontId="4" fillId="0" borderId="7" xfId="9" applyNumberFormat="1" applyFont="1" applyFill="1" applyBorder="1" applyAlignment="1" applyProtection="1">
      <alignment horizontal="right" vertical="center"/>
    </xf>
    <xf numFmtId="4" fontId="4" fillId="0" borderId="48" xfId="9" applyNumberFormat="1" applyFont="1" applyFill="1" applyBorder="1" applyAlignment="1" applyProtection="1">
      <alignment horizontal="right" vertical="center"/>
    </xf>
    <xf numFmtId="4" fontId="9" fillId="0" borderId="7" xfId="0" applyNumberFormat="1" applyFont="1" applyBorder="1" applyAlignment="1">
      <alignment horizontal="right" vertical="center"/>
    </xf>
    <xf numFmtId="4" fontId="9" fillId="0" borderId="48" xfId="0" applyNumberFormat="1" applyFont="1" applyBorder="1" applyAlignment="1">
      <alignment horizontal="right" vertical="center"/>
    </xf>
    <xf numFmtId="0" fontId="8" fillId="0" borderId="47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48" xfId="0" applyFont="1" applyBorder="1" applyAlignment="1">
      <alignment horizontal="left" vertical="center"/>
    </xf>
    <xf numFmtId="0" fontId="9" fillId="0" borderId="47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4" fillId="0" borderId="7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4" fontId="9" fillId="0" borderId="7" xfId="9" applyNumberFormat="1" applyFont="1" applyFill="1" applyBorder="1" applyAlignment="1" applyProtection="1">
      <alignment horizontal="right" vertical="center"/>
    </xf>
    <xf numFmtId="4" fontId="9" fillId="0" borderId="48" xfId="9" applyNumberFormat="1" applyFont="1" applyFill="1" applyBorder="1" applyAlignment="1" applyProtection="1">
      <alignment horizontal="right" vertical="center"/>
    </xf>
    <xf numFmtId="0" fontId="6" fillId="0" borderId="40" xfId="4" applyFont="1" applyBorder="1" applyAlignment="1">
      <alignment horizontal="left" vertical="top"/>
    </xf>
    <xf numFmtId="0" fontId="6" fillId="0" borderId="36" xfId="4" applyFont="1" applyBorder="1" applyAlignment="1">
      <alignment horizontal="left" vertical="top"/>
    </xf>
    <xf numFmtId="0" fontId="6" fillId="0" borderId="16" xfId="4" applyFont="1" applyBorder="1" applyAlignment="1">
      <alignment horizontal="left" vertical="top"/>
    </xf>
    <xf numFmtId="0" fontId="4" fillId="0" borderId="30" xfId="4" applyFont="1" applyBorder="1" applyAlignment="1">
      <alignment horizontal="left" vertical="top" wrapText="1"/>
    </xf>
    <xf numFmtId="0" fontId="4" fillId="0" borderId="31" xfId="4" applyFont="1" applyBorder="1" applyAlignment="1">
      <alignment horizontal="left" vertical="top" wrapText="1"/>
    </xf>
    <xf numFmtId="0" fontId="4" fillId="0" borderId="15" xfId="4" applyFont="1" applyBorder="1" applyAlignment="1">
      <alignment horizontal="left" vertical="top" wrapText="1"/>
    </xf>
    <xf numFmtId="0" fontId="7" fillId="0" borderId="58" xfId="0" applyFont="1" applyBorder="1" applyAlignment="1">
      <alignment horizontal="left" vertical="center"/>
    </xf>
    <xf numFmtId="0" fontId="7" fillId="0" borderId="59" xfId="0" applyFont="1" applyBorder="1" applyAlignment="1">
      <alignment horizontal="left" vertical="center"/>
    </xf>
    <xf numFmtId="0" fontId="7" fillId="0" borderId="60" xfId="0" applyFont="1" applyBorder="1" applyAlignment="1">
      <alignment horizontal="left" vertical="center"/>
    </xf>
    <xf numFmtId="0" fontId="5" fillId="2" borderId="51" xfId="0" applyFont="1" applyFill="1" applyBorder="1" applyAlignment="1">
      <alignment horizontal="center" vertical="center"/>
    </xf>
    <xf numFmtId="0" fontId="5" fillId="2" borderId="52" xfId="0" applyFont="1" applyFill="1" applyBorder="1" applyAlignment="1">
      <alignment horizontal="center" vertical="center"/>
    </xf>
    <xf numFmtId="0" fontId="5" fillId="2" borderId="53" xfId="0" applyFont="1" applyFill="1" applyBorder="1" applyAlignment="1">
      <alignment horizontal="center" vertical="center"/>
    </xf>
    <xf numFmtId="0" fontId="5" fillId="2" borderId="54" xfId="0" applyFont="1" applyFill="1" applyBorder="1" applyAlignment="1">
      <alignment horizontal="center" vertical="center"/>
    </xf>
    <xf numFmtId="0" fontId="5" fillId="2" borderId="55" xfId="0" applyFont="1" applyFill="1" applyBorder="1" applyAlignment="1">
      <alignment horizontal="center" vertical="center"/>
    </xf>
    <xf numFmtId="0" fontId="5" fillId="2" borderId="31" xfId="0" applyFont="1" applyFill="1" applyBorder="1" applyAlignment="1">
      <alignment horizontal="center" vertical="center"/>
    </xf>
    <xf numFmtId="0" fontId="4" fillId="2" borderId="56" xfId="0" applyFont="1" applyFill="1" applyBorder="1" applyAlignment="1">
      <alignment horizontal="left" vertical="top"/>
    </xf>
    <xf numFmtId="0" fontId="4" fillId="2" borderId="24" xfId="0" applyFont="1" applyFill="1" applyBorder="1" applyAlignment="1">
      <alignment horizontal="left" vertical="top"/>
    </xf>
    <xf numFmtId="0" fontId="5" fillId="2" borderId="54" xfId="0" applyFont="1" applyFill="1" applyBorder="1" applyAlignment="1">
      <alignment horizontal="center"/>
    </xf>
    <xf numFmtId="0" fontId="5" fillId="2" borderId="57" xfId="0" applyFont="1" applyFill="1" applyBorder="1" applyAlignment="1">
      <alignment horizontal="center"/>
    </xf>
    <xf numFmtId="0" fontId="4" fillId="0" borderId="56" xfId="4" applyFont="1" applyBorder="1" applyAlignment="1">
      <alignment horizontal="left" vertical="top"/>
    </xf>
    <xf numFmtId="0" fontId="4" fillId="0" borderId="23" xfId="4" applyFont="1" applyBorder="1" applyAlignment="1">
      <alignment horizontal="left" vertical="top"/>
    </xf>
    <xf numFmtId="0" fontId="4" fillId="0" borderId="24" xfId="4" applyFont="1" applyBorder="1" applyAlignment="1">
      <alignment horizontal="left" vertical="top"/>
    </xf>
    <xf numFmtId="0" fontId="4" fillId="0" borderId="30" xfId="3" applyFont="1" applyBorder="1" applyAlignment="1">
      <alignment vertical="center"/>
    </xf>
    <xf numFmtId="0" fontId="4" fillId="0" borderId="31" xfId="3" applyFont="1" applyBorder="1" applyAlignment="1">
      <alignment vertical="center"/>
    </xf>
    <xf numFmtId="0" fontId="4" fillId="0" borderId="15" xfId="3" applyFont="1" applyBorder="1" applyAlignment="1">
      <alignment vertical="center"/>
    </xf>
    <xf numFmtId="0" fontId="6" fillId="0" borderId="40" xfId="3" applyFont="1" applyBorder="1" applyAlignment="1">
      <alignment horizontal="left" vertical="top"/>
    </xf>
    <xf numFmtId="0" fontId="6" fillId="0" borderId="36" xfId="3" applyFont="1" applyBorder="1" applyAlignment="1">
      <alignment horizontal="left" vertical="top"/>
    </xf>
    <xf numFmtId="0" fontId="6" fillId="0" borderId="16" xfId="3" applyFont="1" applyBorder="1" applyAlignment="1">
      <alignment horizontal="left" vertical="top"/>
    </xf>
    <xf numFmtId="0" fontId="5" fillId="2" borderId="40" xfId="3" applyFont="1" applyFill="1" applyBorder="1" applyAlignment="1">
      <alignment horizontal="center" vertical="center"/>
    </xf>
    <xf numFmtId="0" fontId="5" fillId="2" borderId="36" xfId="3" applyFont="1" applyFill="1" applyBorder="1" applyAlignment="1">
      <alignment horizontal="center" vertical="center"/>
    </xf>
    <xf numFmtId="0" fontId="5" fillId="2" borderId="30" xfId="3" applyFont="1" applyFill="1" applyBorder="1" applyAlignment="1">
      <alignment horizontal="center" vertical="center"/>
    </xf>
    <xf numFmtId="0" fontId="5" fillId="2" borderId="31" xfId="3" applyFont="1" applyFill="1" applyBorder="1" applyAlignment="1">
      <alignment horizontal="center" vertical="center"/>
    </xf>
    <xf numFmtId="0" fontId="4" fillId="0" borderId="40" xfId="3" applyFont="1" applyBorder="1" applyAlignment="1">
      <alignment horizontal="left" vertical="top"/>
    </xf>
    <xf numFmtId="0" fontId="4" fillId="0" borderId="36" xfId="3" applyFont="1" applyBorder="1" applyAlignment="1">
      <alignment horizontal="left" vertical="top"/>
    </xf>
    <xf numFmtId="0" fontId="4" fillId="0" borderId="16" xfId="3" applyFont="1" applyBorder="1" applyAlignment="1">
      <alignment horizontal="left" vertical="top"/>
    </xf>
    <xf numFmtId="0" fontId="4" fillId="0" borderId="30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6" fillId="0" borderId="40" xfId="0" applyFont="1" applyBorder="1" applyAlignment="1">
      <alignment horizontal="left" vertical="top"/>
    </xf>
    <xf numFmtId="0" fontId="6" fillId="0" borderId="36" xfId="0" applyFont="1" applyBorder="1" applyAlignment="1">
      <alignment horizontal="left" vertical="top"/>
    </xf>
    <xf numFmtId="0" fontId="6" fillId="0" borderId="16" xfId="0" applyFont="1" applyBorder="1" applyAlignment="1">
      <alignment horizontal="left" vertical="top"/>
    </xf>
    <xf numFmtId="0" fontId="4" fillId="0" borderId="31" xfId="0" applyFont="1" applyBorder="1" applyAlignment="1">
      <alignment horizontal="left" vertical="top" wrapText="1"/>
    </xf>
    <xf numFmtId="172" fontId="14" fillId="0" borderId="20" xfId="2" applyFont="1" applyBorder="1" applyAlignment="1">
      <alignment horizontal="center" vertical="center"/>
    </xf>
    <xf numFmtId="172" fontId="14" fillId="0" borderId="22" xfId="2" applyFont="1" applyBorder="1" applyAlignment="1">
      <alignment horizontal="center" vertical="center"/>
    </xf>
    <xf numFmtId="0" fontId="6" fillId="0" borderId="29" xfId="3" applyFont="1" applyBorder="1" applyAlignment="1">
      <alignment horizontal="left" vertical="top"/>
    </xf>
    <xf numFmtId="0" fontId="6" fillId="0" borderId="0" xfId="3" applyFont="1" applyBorder="1" applyAlignment="1">
      <alignment horizontal="left" vertical="top"/>
    </xf>
    <xf numFmtId="0" fontId="6" fillId="0" borderId="27" xfId="3" applyFont="1" applyBorder="1" applyAlignment="1">
      <alignment horizontal="left" vertical="top"/>
    </xf>
    <xf numFmtId="0" fontId="6" fillId="0" borderId="30" xfId="3" applyFont="1" applyBorder="1" applyAlignment="1">
      <alignment horizontal="left" vertical="top"/>
    </xf>
    <xf numFmtId="0" fontId="6" fillId="0" borderId="31" xfId="3" applyFont="1" applyBorder="1" applyAlignment="1">
      <alignment horizontal="left" vertical="top"/>
    </xf>
    <xf numFmtId="0" fontId="6" fillId="0" borderId="15" xfId="3" applyFont="1" applyBorder="1" applyAlignment="1">
      <alignment horizontal="left" vertical="top"/>
    </xf>
    <xf numFmtId="0" fontId="4" fillId="0" borderId="30" xfId="4" applyFont="1" applyBorder="1" applyAlignment="1">
      <alignment horizontal="left" vertical="top"/>
    </xf>
    <xf numFmtId="0" fontId="4" fillId="0" borderId="31" xfId="4" applyFont="1" applyBorder="1" applyAlignment="1">
      <alignment horizontal="left" vertical="top"/>
    </xf>
    <xf numFmtId="0" fontId="4" fillId="0" borderId="15" xfId="4" applyFont="1" applyBorder="1" applyAlignment="1">
      <alignment horizontal="left" vertical="top"/>
    </xf>
    <xf numFmtId="0" fontId="16" fillId="0" borderId="6" xfId="4" applyFont="1" applyBorder="1" applyAlignment="1">
      <alignment horizontal="center" vertical="center"/>
    </xf>
    <xf numFmtId="0" fontId="16" fillId="0" borderId="7" xfId="4" applyFont="1" applyBorder="1" applyAlignment="1">
      <alignment horizontal="center" vertical="center"/>
    </xf>
    <xf numFmtId="0" fontId="4" fillId="0" borderId="54" xfId="4" applyFont="1" applyBorder="1" applyAlignment="1">
      <alignment horizontal="left" vertical="top"/>
    </xf>
    <xf numFmtId="0" fontId="4" fillId="0" borderId="63" xfId="4" applyFont="1" applyBorder="1" applyAlignment="1">
      <alignment horizontal="left" vertical="top"/>
    </xf>
    <xf numFmtId="0" fontId="4" fillId="0" borderId="57" xfId="4" applyFont="1" applyBorder="1" applyAlignment="1">
      <alignment horizontal="left" vertical="top"/>
    </xf>
    <xf numFmtId="4" fontId="9" fillId="0" borderId="32" xfId="4" applyNumberFormat="1" applyFont="1" applyBorder="1" applyAlignment="1">
      <alignment horizontal="right" vertical="center"/>
    </xf>
    <xf numFmtId="0" fontId="9" fillId="0" borderId="75" xfId="4" applyFont="1" applyBorder="1" applyAlignment="1">
      <alignment horizontal="right" vertical="center"/>
    </xf>
    <xf numFmtId="0" fontId="9" fillId="0" borderId="33" xfId="4" applyFont="1" applyBorder="1" applyAlignment="1">
      <alignment horizontal="right" vertical="center"/>
    </xf>
    <xf numFmtId="4" fontId="9" fillId="0" borderId="33" xfId="4" applyNumberFormat="1" applyFont="1" applyBorder="1" applyAlignment="1">
      <alignment horizontal="right" vertical="center"/>
    </xf>
    <xf numFmtId="4" fontId="9" fillId="0" borderId="34" xfId="4" applyNumberFormat="1" applyFont="1" applyBorder="1" applyAlignment="1">
      <alignment horizontal="right" vertical="center"/>
    </xf>
    <xf numFmtId="0" fontId="6" fillId="0" borderId="11" xfId="4" applyFont="1" applyBorder="1" applyAlignment="1">
      <alignment horizontal="center" vertical="top"/>
    </xf>
    <xf numFmtId="0" fontId="4" fillId="0" borderId="66" xfId="4" applyFont="1" applyBorder="1" applyAlignment="1">
      <alignment horizontal="left" vertical="top"/>
    </xf>
    <xf numFmtId="0" fontId="4" fillId="0" borderId="32" xfId="4" applyFont="1" applyBorder="1" applyAlignment="1">
      <alignment horizontal="left" vertical="top"/>
    </xf>
    <xf numFmtId="0" fontId="4" fillId="0" borderId="45" xfId="4" applyFont="1" applyBorder="1" applyAlignment="1">
      <alignment horizontal="left" vertical="top"/>
    </xf>
    <xf numFmtId="0" fontId="9" fillId="0" borderId="12" xfId="4" applyFont="1" applyBorder="1" applyAlignment="1">
      <alignment horizontal="center" vertical="center"/>
    </xf>
    <xf numFmtId="0" fontId="9" fillId="0" borderId="2" xfId="4" applyFont="1" applyBorder="1" applyAlignment="1">
      <alignment horizontal="center" vertical="center"/>
    </xf>
    <xf numFmtId="0" fontId="9" fillId="0" borderId="5" xfId="4" applyFont="1" applyBorder="1" applyAlignment="1">
      <alignment horizontal="center" vertical="center"/>
    </xf>
    <xf numFmtId="0" fontId="5" fillId="2" borderId="67" xfId="4" applyFont="1" applyFill="1" applyBorder="1" applyAlignment="1">
      <alignment horizontal="center" vertical="center"/>
    </xf>
    <xf numFmtId="0" fontId="5" fillId="2" borderId="68" xfId="4" applyFont="1" applyFill="1" applyBorder="1" applyAlignment="1">
      <alignment horizontal="center" vertical="center"/>
    </xf>
    <xf numFmtId="0" fontId="5" fillId="2" borderId="69" xfId="4" applyFont="1" applyFill="1" applyBorder="1" applyAlignment="1">
      <alignment horizontal="center" vertical="center"/>
    </xf>
    <xf numFmtId="0" fontId="5" fillId="2" borderId="70" xfId="4" applyFont="1" applyFill="1" applyBorder="1" applyAlignment="1">
      <alignment horizontal="center" vertical="center"/>
    </xf>
    <xf numFmtId="0" fontId="4" fillId="2" borderId="71" xfId="4" applyFont="1" applyFill="1" applyBorder="1" applyAlignment="1">
      <alignment horizontal="left" vertical="center"/>
    </xf>
    <xf numFmtId="0" fontId="4" fillId="2" borderId="72" xfId="4" applyFont="1" applyFill="1" applyBorder="1" applyAlignment="1">
      <alignment horizontal="left" vertical="center"/>
    </xf>
    <xf numFmtId="0" fontId="15" fillId="2" borderId="73" xfId="4" applyFont="1" applyFill="1" applyBorder="1" applyAlignment="1">
      <alignment horizontal="center" vertical="center"/>
    </xf>
    <xf numFmtId="0" fontId="15" fillId="2" borderId="74" xfId="4" applyFont="1" applyFill="1" applyBorder="1" applyAlignment="1">
      <alignment horizontal="center" vertical="center"/>
    </xf>
    <xf numFmtId="0" fontId="4" fillId="0" borderId="65" xfId="4" applyFont="1" applyBorder="1" applyAlignment="1">
      <alignment horizontal="left" vertical="top"/>
    </xf>
    <xf numFmtId="0" fontId="4" fillId="0" borderId="4" xfId="4" applyFont="1" applyBorder="1" applyAlignment="1">
      <alignment horizontal="left" vertical="top"/>
    </xf>
    <xf numFmtId="0" fontId="4" fillId="0" borderId="43" xfId="4" applyFont="1" applyBorder="1" applyAlignment="1">
      <alignment horizontal="left" vertical="top"/>
    </xf>
    <xf numFmtId="0" fontId="9" fillId="0" borderId="19" xfId="5" applyFont="1" applyFill="1" applyBorder="1" applyAlignment="1">
      <alignment horizontal="left" vertical="center" wrapText="1"/>
    </xf>
    <xf numFmtId="0" fontId="4" fillId="0" borderId="30" xfId="5" applyFont="1" applyBorder="1" applyAlignment="1">
      <alignment horizontal="left" vertical="top" wrapText="1"/>
    </xf>
    <xf numFmtId="0" fontId="4" fillId="0" borderId="31" xfId="5" applyFont="1" applyBorder="1" applyAlignment="1">
      <alignment horizontal="left" vertical="top" wrapText="1"/>
    </xf>
    <xf numFmtId="0" fontId="4" fillId="0" borderId="15" xfId="5" applyFont="1" applyBorder="1" applyAlignment="1">
      <alignment horizontal="left" vertical="top" wrapText="1"/>
    </xf>
    <xf numFmtId="0" fontId="5" fillId="2" borderId="67" xfId="5" applyFont="1" applyFill="1" applyBorder="1" applyAlignment="1">
      <alignment horizontal="center" vertical="center"/>
    </xf>
    <xf numFmtId="0" fontId="5" fillId="2" borderId="68" xfId="5" applyFont="1" applyFill="1" applyBorder="1" applyAlignment="1">
      <alignment horizontal="center" vertical="center"/>
    </xf>
    <xf numFmtId="0" fontId="5" fillId="2" borderId="76" xfId="5" applyFont="1" applyFill="1" applyBorder="1" applyAlignment="1">
      <alignment horizontal="center" vertical="center"/>
    </xf>
    <xf numFmtId="0" fontId="5" fillId="2" borderId="69" xfId="5" applyFont="1" applyFill="1" applyBorder="1" applyAlignment="1">
      <alignment horizontal="center" vertical="center"/>
    </xf>
    <xf numFmtId="0" fontId="5" fillId="2" borderId="70" xfId="5" applyFont="1" applyFill="1" applyBorder="1" applyAlignment="1">
      <alignment horizontal="center" vertical="center"/>
    </xf>
    <xf numFmtId="0" fontId="5" fillId="2" borderId="77" xfId="5" applyFont="1" applyFill="1" applyBorder="1" applyAlignment="1">
      <alignment horizontal="center" vertical="center"/>
    </xf>
    <xf numFmtId="0" fontId="6" fillId="0" borderId="4" xfId="5" applyFont="1" applyBorder="1" applyAlignment="1">
      <alignment horizontal="left" vertical="top"/>
    </xf>
    <xf numFmtId="0" fontId="4" fillId="0" borderId="6" xfId="5" applyFont="1" applyBorder="1" applyAlignment="1">
      <alignment horizontal="center" vertical="center"/>
    </xf>
    <xf numFmtId="0" fontId="4" fillId="0" borderId="6" xfId="5" applyFont="1" applyBorder="1" applyAlignment="1">
      <alignment horizontal="center" vertical="center" wrapText="1"/>
    </xf>
    <xf numFmtId="0" fontId="6" fillId="0" borderId="40" xfId="5" applyFont="1" applyBorder="1" applyAlignment="1">
      <alignment horizontal="left" vertical="top"/>
    </xf>
    <xf numFmtId="0" fontId="6" fillId="0" borderId="36" xfId="5" applyFont="1" applyBorder="1" applyAlignment="1">
      <alignment horizontal="left" vertical="top"/>
    </xf>
    <xf numFmtId="0" fontId="6" fillId="0" borderId="16" xfId="5" applyFont="1" applyBorder="1" applyAlignment="1">
      <alignment horizontal="left" vertical="top"/>
    </xf>
    <xf numFmtId="0" fontId="4" fillId="0" borderId="54" xfId="5" applyFont="1" applyBorder="1" applyAlignment="1">
      <alignment horizontal="left" vertical="top"/>
    </xf>
    <xf numFmtId="0" fontId="4" fillId="0" borderId="63" xfId="5" applyFont="1" applyBorder="1" applyAlignment="1">
      <alignment horizontal="left" vertical="top"/>
    </xf>
    <xf numFmtId="0" fontId="4" fillId="0" borderId="57" xfId="5" applyFont="1" applyBorder="1" applyAlignment="1">
      <alignment horizontal="left" vertical="top"/>
    </xf>
    <xf numFmtId="0" fontId="9" fillId="0" borderId="7" xfId="5" applyFont="1" applyFill="1" applyBorder="1" applyAlignment="1">
      <alignment horizontal="right" vertical="center"/>
    </xf>
    <xf numFmtId="0" fontId="9" fillId="0" borderId="32" xfId="5" applyFont="1" applyBorder="1" applyAlignment="1">
      <alignment horizontal="right" vertical="center"/>
    </xf>
    <xf numFmtId="0" fontId="4" fillId="0" borderId="66" xfId="5" applyFont="1" applyBorder="1" applyAlignment="1">
      <alignment horizontal="left" vertical="top"/>
    </xf>
    <xf numFmtId="0" fontId="4" fillId="0" borderId="32" xfId="5" applyFont="1" applyBorder="1" applyAlignment="1">
      <alignment horizontal="left" vertical="top"/>
    </xf>
    <xf numFmtId="0" fontId="4" fillId="0" borderId="45" xfId="5" applyFont="1" applyBorder="1" applyAlignment="1">
      <alignment horizontal="left" vertical="top"/>
    </xf>
    <xf numFmtId="0" fontId="4" fillId="0" borderId="8" xfId="5" applyFont="1" applyFill="1" applyBorder="1" applyAlignment="1">
      <alignment horizontal="left" vertical="center" wrapText="1"/>
    </xf>
    <xf numFmtId="0" fontId="4" fillId="0" borderId="13" xfId="5" applyFont="1" applyFill="1" applyBorder="1" applyAlignment="1">
      <alignment horizontal="left" vertical="center" wrapText="1"/>
    </xf>
    <xf numFmtId="0" fontId="4" fillId="0" borderId="11" xfId="5" applyFont="1" applyFill="1" applyBorder="1" applyAlignment="1">
      <alignment horizontal="left" vertical="center" wrapText="1"/>
    </xf>
    <xf numFmtId="0" fontId="6" fillId="0" borderId="65" xfId="6" applyFont="1" applyBorder="1" applyAlignment="1">
      <alignment horizontal="left" vertical="top"/>
    </xf>
    <xf numFmtId="0" fontId="6" fillId="0" borderId="4" xfId="6" applyFont="1" applyBorder="1" applyAlignment="1">
      <alignment horizontal="left" vertical="top"/>
    </xf>
    <xf numFmtId="0" fontId="6" fillId="0" borderId="43" xfId="6" applyFont="1" applyBorder="1" applyAlignment="1">
      <alignment horizontal="left" vertical="top"/>
    </xf>
    <xf numFmtId="0" fontId="6" fillId="0" borderId="54" xfId="6" applyFont="1" applyBorder="1" applyAlignment="1">
      <alignment horizontal="center" vertical="top"/>
    </xf>
    <xf numFmtId="0" fontId="6" fillId="0" borderId="63" xfId="6" applyFont="1" applyBorder="1" applyAlignment="1">
      <alignment horizontal="center" vertical="top"/>
    </xf>
    <xf numFmtId="0" fontId="6" fillId="0" borderId="57" xfId="6" applyFont="1" applyBorder="1" applyAlignment="1">
      <alignment horizontal="center" vertical="top"/>
    </xf>
    <xf numFmtId="0" fontId="9" fillId="0" borderId="61" xfId="6" applyFont="1" applyBorder="1" applyAlignment="1">
      <alignment horizontal="right" vertical="center"/>
    </xf>
    <xf numFmtId="0" fontId="9" fillId="0" borderId="62" xfId="6" applyFont="1" applyBorder="1" applyAlignment="1">
      <alignment horizontal="right" vertical="center"/>
    </xf>
    <xf numFmtId="0" fontId="6" fillId="0" borderId="66" xfId="6" applyFont="1" applyBorder="1" applyAlignment="1">
      <alignment horizontal="left" vertical="top"/>
    </xf>
    <xf numFmtId="0" fontId="6" fillId="0" borderId="32" xfId="6" applyFont="1" applyBorder="1" applyAlignment="1">
      <alignment horizontal="left" vertical="top"/>
    </xf>
    <xf numFmtId="0" fontId="4" fillId="0" borderId="56" xfId="6" applyFont="1" applyBorder="1" applyAlignment="1">
      <alignment horizontal="left" vertical="top"/>
    </xf>
    <xf numFmtId="0" fontId="4" fillId="0" borderId="23" xfId="6" applyFont="1" applyBorder="1" applyAlignment="1">
      <alignment horizontal="left" vertical="top"/>
    </xf>
    <xf numFmtId="0" fontId="4" fillId="0" borderId="24" xfId="6" applyFont="1" applyBorder="1" applyAlignment="1">
      <alignment horizontal="left" vertical="top"/>
    </xf>
    <xf numFmtId="0" fontId="6" fillId="0" borderId="40" xfId="6" applyFont="1" applyBorder="1" applyAlignment="1">
      <alignment horizontal="left" vertical="top"/>
    </xf>
    <xf numFmtId="0" fontId="6" fillId="0" borderId="36" xfId="6" applyFont="1" applyBorder="1" applyAlignment="1">
      <alignment horizontal="left" vertical="top"/>
    </xf>
    <xf numFmtId="0" fontId="6" fillId="0" borderId="16" xfId="6" applyFont="1" applyBorder="1" applyAlignment="1">
      <alignment horizontal="left" vertical="top"/>
    </xf>
    <xf numFmtId="0" fontId="4" fillId="0" borderId="30" xfId="6" applyFont="1" applyBorder="1" applyAlignment="1">
      <alignment vertical="center"/>
    </xf>
    <xf numFmtId="0" fontId="4" fillId="0" borderId="31" xfId="6" applyFont="1" applyBorder="1" applyAlignment="1">
      <alignment vertical="center"/>
    </xf>
    <xf numFmtId="0" fontId="4" fillId="0" borderId="15" xfId="6" applyFont="1" applyBorder="1" applyAlignment="1">
      <alignment vertical="center"/>
    </xf>
    <xf numFmtId="0" fontId="5" fillId="2" borderId="67" xfId="6" applyFont="1" applyFill="1" applyBorder="1" applyAlignment="1">
      <alignment horizontal="center" vertical="center"/>
    </xf>
    <xf numFmtId="0" fontId="5" fillId="2" borderId="68" xfId="6" applyFont="1" applyFill="1" applyBorder="1" applyAlignment="1">
      <alignment horizontal="center" vertical="center"/>
    </xf>
    <xf numFmtId="0" fontId="5" fillId="2" borderId="76" xfId="6" applyFont="1" applyFill="1" applyBorder="1" applyAlignment="1">
      <alignment horizontal="center" vertical="center"/>
    </xf>
    <xf numFmtId="0" fontId="5" fillId="2" borderId="69" xfId="6" applyFont="1" applyFill="1" applyBorder="1" applyAlignment="1">
      <alignment horizontal="center" vertical="center"/>
    </xf>
    <xf numFmtId="0" fontId="5" fillId="2" borderId="70" xfId="6" applyFont="1" applyFill="1" applyBorder="1" applyAlignment="1">
      <alignment horizontal="center" vertical="center"/>
    </xf>
    <xf numFmtId="0" fontId="5" fillId="2" borderId="77" xfId="6" applyFont="1" applyFill="1" applyBorder="1" applyAlignment="1">
      <alignment horizontal="center" vertical="center"/>
    </xf>
    <xf numFmtId="0" fontId="4" fillId="0" borderId="63" xfId="7" applyFont="1" applyBorder="1" applyAlignment="1">
      <alignment horizontal="left" vertical="top" wrapText="1"/>
    </xf>
    <xf numFmtId="0" fontId="4" fillId="0" borderId="58" xfId="6" applyFont="1" applyBorder="1" applyAlignment="1">
      <alignment horizontal="center" vertical="center"/>
    </xf>
    <xf numFmtId="0" fontId="4" fillId="0" borderId="59" xfId="6" applyFont="1" applyBorder="1" applyAlignment="1">
      <alignment horizontal="center" vertical="center"/>
    </xf>
    <xf numFmtId="0" fontId="4" fillId="0" borderId="64" xfId="6" applyFont="1" applyBorder="1" applyAlignment="1">
      <alignment horizontal="center" vertical="center"/>
    </xf>
    <xf numFmtId="0" fontId="4" fillId="0" borderId="6" xfId="6" applyFont="1" applyBorder="1" applyAlignment="1">
      <alignment horizontal="center" vertical="center"/>
    </xf>
    <xf numFmtId="0" fontId="4" fillId="0" borderId="59" xfId="6" applyFont="1" applyBorder="1" applyAlignment="1">
      <alignment horizontal="center" vertical="center" wrapText="1"/>
    </xf>
    <xf numFmtId="0" fontId="4" fillId="0" borderId="6" xfId="6" applyFont="1" applyBorder="1" applyAlignment="1">
      <alignment horizontal="center" vertical="center" wrapText="1"/>
    </xf>
    <xf numFmtId="0" fontId="4" fillId="0" borderId="60" xfId="6" applyFont="1" applyBorder="1" applyAlignment="1">
      <alignment horizontal="center" vertical="center" wrapText="1"/>
    </xf>
    <xf numFmtId="0" fontId="4" fillId="0" borderId="30" xfId="6" applyFont="1" applyBorder="1" applyAlignment="1">
      <alignment horizontal="left" vertical="top" wrapText="1"/>
    </xf>
    <xf numFmtId="0" fontId="0" fillId="0" borderId="55" xfId="0" applyBorder="1" applyAlignment="1">
      <alignment horizontal="left" vertical="top" wrapText="1"/>
    </xf>
    <xf numFmtId="49" fontId="4" fillId="0" borderId="13" xfId="7" applyNumberFormat="1" applyFont="1" applyBorder="1" applyAlignment="1">
      <alignment horizontal="left" vertical="center"/>
    </xf>
    <xf numFmtId="49" fontId="4" fillId="0" borderId="11" xfId="7" applyNumberFormat="1" applyFont="1" applyBorder="1" applyAlignment="1">
      <alignment horizontal="left" vertical="center"/>
    </xf>
    <xf numFmtId="0" fontId="6" fillId="0" borderId="7" xfId="7" applyFont="1" applyBorder="1" applyAlignment="1">
      <alignment horizontal="left" vertical="top"/>
    </xf>
    <xf numFmtId="0" fontId="6" fillId="0" borderId="6" xfId="7" applyFont="1" applyBorder="1" applyAlignment="1">
      <alignment horizontal="center" vertical="center"/>
    </xf>
    <xf numFmtId="0" fontId="9" fillId="0" borderId="7" xfId="7" applyNumberFormat="1" applyFont="1" applyBorder="1" applyAlignment="1">
      <alignment horizontal="right" vertical="center"/>
    </xf>
    <xf numFmtId="0" fontId="6" fillId="0" borderId="6" xfId="7" applyFont="1" applyBorder="1" applyAlignment="1">
      <alignment horizontal="left" vertical="center"/>
    </xf>
    <xf numFmtId="0" fontId="16" fillId="0" borderId="13" xfId="0" applyFont="1" applyBorder="1" applyAlignment="1">
      <alignment horizontal="left" vertical="center" wrapText="1"/>
    </xf>
    <xf numFmtId="0" fontId="16" fillId="0" borderId="11" xfId="0" applyFont="1" applyBorder="1" applyAlignment="1">
      <alignment horizontal="left" vertical="center" wrapText="1"/>
    </xf>
    <xf numFmtId="49" fontId="28" fillId="0" borderId="13" xfId="7" applyNumberFormat="1" applyFont="1" applyBorder="1" applyAlignment="1">
      <alignment horizontal="left" vertical="center"/>
    </xf>
    <xf numFmtId="49" fontId="27" fillId="0" borderId="11" xfId="7" applyNumberFormat="1" applyFont="1" applyBorder="1" applyAlignment="1">
      <alignment horizontal="left" vertical="center"/>
    </xf>
    <xf numFmtId="49" fontId="27" fillId="0" borderId="13" xfId="7" applyNumberFormat="1" applyFont="1" applyBorder="1" applyAlignment="1">
      <alignment horizontal="left" vertical="center"/>
    </xf>
    <xf numFmtId="49" fontId="9" fillId="0" borderId="13" xfId="7" applyNumberFormat="1" applyFont="1" applyBorder="1" applyAlignment="1">
      <alignment horizontal="left" vertical="center"/>
    </xf>
    <xf numFmtId="49" fontId="4" fillId="0" borderId="13" xfId="7" applyNumberFormat="1" applyFont="1" applyBorder="1" applyAlignment="1">
      <alignment horizontal="center" vertical="center"/>
    </xf>
    <xf numFmtId="49" fontId="4" fillId="0" borderId="11" xfId="7" applyNumberFormat="1" applyFont="1" applyBorder="1" applyAlignment="1">
      <alignment horizontal="center" vertical="center"/>
    </xf>
    <xf numFmtId="0" fontId="4" fillId="0" borderId="6" xfId="7" applyFont="1" applyBorder="1" applyAlignment="1">
      <alignment horizontal="center" vertical="center" wrapText="1"/>
    </xf>
    <xf numFmtId="0" fontId="4" fillId="0" borderId="6" xfId="7" applyFont="1" applyBorder="1" applyAlignment="1">
      <alignment horizontal="center" vertical="center"/>
    </xf>
    <xf numFmtId="0" fontId="5" fillId="2" borderId="67" xfId="7" applyFont="1" applyFill="1" applyBorder="1" applyAlignment="1">
      <alignment horizontal="center" vertical="center"/>
    </xf>
    <xf numFmtId="0" fontId="5" fillId="2" borderId="68" xfId="7" applyFont="1" applyFill="1" applyBorder="1" applyAlignment="1">
      <alignment horizontal="center" vertical="center"/>
    </xf>
    <xf numFmtId="0" fontId="5" fillId="2" borderId="78" xfId="7" applyFont="1" applyFill="1" applyBorder="1" applyAlignment="1">
      <alignment horizontal="center" vertical="center"/>
    </xf>
    <xf numFmtId="0" fontId="5" fillId="2" borderId="69" xfId="7" applyFont="1" applyFill="1" applyBorder="1" applyAlignment="1">
      <alignment horizontal="center" vertical="center"/>
    </xf>
    <xf numFmtId="0" fontId="5" fillId="2" borderId="70" xfId="7" applyFont="1" applyFill="1" applyBorder="1" applyAlignment="1">
      <alignment horizontal="center" vertical="center"/>
    </xf>
    <xf numFmtId="0" fontId="5" fillId="2" borderId="79" xfId="7" applyFont="1" applyFill="1" applyBorder="1" applyAlignment="1">
      <alignment horizontal="center" vertical="center"/>
    </xf>
    <xf numFmtId="0" fontId="6" fillId="0" borderId="54" xfId="5" applyFont="1" applyBorder="1" applyAlignment="1">
      <alignment horizontal="left" vertical="top"/>
    </xf>
    <xf numFmtId="0" fontId="6" fillId="0" borderId="63" xfId="5" applyFont="1" applyBorder="1" applyAlignment="1">
      <alignment horizontal="left" vertical="top"/>
    </xf>
    <xf numFmtId="0" fontId="6" fillId="0" borderId="57" xfId="5" applyFont="1" applyBorder="1" applyAlignment="1">
      <alignment horizontal="left" vertical="top"/>
    </xf>
    <xf numFmtId="49" fontId="9" fillId="0" borderId="11" xfId="7" applyNumberFormat="1" applyFont="1" applyBorder="1" applyAlignment="1">
      <alignment horizontal="left" vertical="center"/>
    </xf>
    <xf numFmtId="0" fontId="17" fillId="0" borderId="13" xfId="0" applyFont="1" applyBorder="1" applyAlignment="1">
      <alignment horizontal="left" vertical="center" wrapText="1"/>
    </xf>
    <xf numFmtId="0" fontId="17" fillId="0" borderId="1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6" fillId="0" borderId="25" xfId="7" applyFont="1" applyBorder="1" applyAlignment="1">
      <alignment horizontal="left" vertical="center"/>
    </xf>
    <xf numFmtId="0" fontId="6" fillId="0" borderId="47" xfId="7" applyFont="1" applyBorder="1" applyAlignment="1">
      <alignment horizontal="left" vertical="top"/>
    </xf>
    <xf numFmtId="0" fontId="6" fillId="0" borderId="25" xfId="7" applyFont="1" applyBorder="1" applyAlignment="1">
      <alignment horizontal="center" vertical="center"/>
    </xf>
    <xf numFmtId="0" fontId="9" fillId="0" borderId="61" xfId="7" applyNumberFormat="1" applyFont="1" applyBorder="1" applyAlignment="1">
      <alignment horizontal="right" vertical="center"/>
    </xf>
    <xf numFmtId="0" fontId="9" fillId="0" borderId="62" xfId="7" applyNumberFormat="1" applyFont="1" applyBorder="1" applyAlignment="1">
      <alignment horizontal="right" vertical="center"/>
    </xf>
    <xf numFmtId="0" fontId="6" fillId="0" borderId="64" xfId="7" applyFont="1" applyBorder="1" applyAlignment="1">
      <alignment horizontal="left" vertical="center"/>
    </xf>
    <xf numFmtId="0" fontId="5" fillId="2" borderId="76" xfId="7" applyFont="1" applyFill="1" applyBorder="1" applyAlignment="1">
      <alignment horizontal="center" vertical="center"/>
    </xf>
    <xf numFmtId="0" fontId="5" fillId="2" borderId="77" xfId="7" applyFont="1" applyFill="1" applyBorder="1" applyAlignment="1">
      <alignment horizontal="center" vertical="center"/>
    </xf>
    <xf numFmtId="0" fontId="6" fillId="0" borderId="56" xfId="5" applyFont="1" applyBorder="1" applyAlignment="1">
      <alignment horizontal="left" vertical="top"/>
    </xf>
    <xf numFmtId="0" fontId="6" fillId="0" borderId="23" xfId="5" applyFont="1" applyBorder="1" applyAlignment="1">
      <alignment horizontal="left" vertical="top"/>
    </xf>
    <xf numFmtId="0" fontId="6" fillId="0" borderId="24" xfId="5" applyFont="1" applyBorder="1" applyAlignment="1">
      <alignment horizontal="left" vertical="top"/>
    </xf>
    <xf numFmtId="0" fontId="4" fillId="0" borderId="58" xfId="7" applyFont="1" applyBorder="1" applyAlignment="1">
      <alignment horizontal="center" vertical="center"/>
    </xf>
    <xf numFmtId="0" fontId="4" fillId="0" borderId="59" xfId="7" applyFont="1" applyBorder="1" applyAlignment="1">
      <alignment horizontal="center" vertical="center"/>
    </xf>
    <xf numFmtId="0" fontId="4" fillId="0" borderId="64" xfId="7" applyFont="1" applyBorder="1" applyAlignment="1">
      <alignment horizontal="center" vertical="center"/>
    </xf>
    <xf numFmtId="0" fontId="4" fillId="0" borderId="59" xfId="7" applyFont="1" applyBorder="1" applyAlignment="1">
      <alignment horizontal="center" vertical="center" wrapText="1"/>
    </xf>
    <xf numFmtId="0" fontId="4" fillId="0" borderId="60" xfId="7" applyFont="1" applyBorder="1" applyAlignment="1">
      <alignment horizontal="center" vertical="center" wrapText="1"/>
    </xf>
    <xf numFmtId="0" fontId="6" fillId="0" borderId="65" xfId="7" applyFont="1" applyBorder="1" applyAlignment="1">
      <alignment horizontal="left" vertical="top"/>
    </xf>
    <xf numFmtId="0" fontId="6" fillId="0" borderId="4" xfId="7" applyFont="1" applyBorder="1" applyAlignment="1">
      <alignment horizontal="left" vertical="top"/>
    </xf>
    <xf numFmtId="0" fontId="6" fillId="0" borderId="43" xfId="7" applyFont="1" applyBorder="1" applyAlignment="1">
      <alignment horizontal="left" vertical="top"/>
    </xf>
    <xf numFmtId="0" fontId="6" fillId="0" borderId="54" xfId="7" applyFont="1" applyBorder="1" applyAlignment="1">
      <alignment horizontal="left" vertical="top"/>
    </xf>
    <xf numFmtId="0" fontId="6" fillId="0" borderId="63" xfId="7" applyFont="1" applyBorder="1" applyAlignment="1">
      <alignment horizontal="left" vertical="top"/>
    </xf>
    <xf numFmtId="0" fontId="6" fillId="0" borderId="57" xfId="7" applyFont="1" applyBorder="1" applyAlignment="1">
      <alignment horizontal="left" vertical="top"/>
    </xf>
    <xf numFmtId="0" fontId="6" fillId="0" borderId="66" xfId="7" applyFont="1" applyBorder="1" applyAlignment="1">
      <alignment horizontal="left" vertical="top"/>
    </xf>
    <xf numFmtId="0" fontId="6" fillId="0" borderId="32" xfId="7" applyFont="1" applyBorder="1" applyAlignment="1">
      <alignment horizontal="left" vertical="top"/>
    </xf>
    <xf numFmtId="0" fontId="6" fillId="0" borderId="45" xfId="7" applyFont="1" applyBorder="1" applyAlignment="1">
      <alignment horizontal="left" vertical="top"/>
    </xf>
    <xf numFmtId="0" fontId="9" fillId="0" borderId="50" xfId="7" applyNumberFormat="1" applyFont="1" applyBorder="1" applyAlignment="1">
      <alignment horizontal="right" vertical="center"/>
    </xf>
    <xf numFmtId="0" fontId="2" fillId="0" borderId="7" xfId="0" applyFont="1" applyBorder="1" applyAlignment="1">
      <alignment horizontal="left" vertical="top" wrapText="1"/>
    </xf>
    <xf numFmtId="2" fontId="11" fillId="0" borderId="7" xfId="0" applyNumberFormat="1" applyFont="1" applyBorder="1" applyAlignment="1">
      <alignment horizontal="left" vertical="top" wrapText="1"/>
    </xf>
    <xf numFmtId="0" fontId="4" fillId="0" borderId="66" xfId="7" applyFont="1" applyBorder="1" applyAlignment="1">
      <alignment horizontal="left" vertical="center"/>
    </xf>
    <xf numFmtId="0" fontId="4" fillId="0" borderId="32" xfId="7" applyFont="1" applyBorder="1" applyAlignment="1">
      <alignment horizontal="left" vertical="center"/>
    </xf>
    <xf numFmtId="0" fontId="4" fillId="0" borderId="45" xfId="7" applyFont="1" applyBorder="1" applyAlignment="1">
      <alignment horizontal="left" vertical="center"/>
    </xf>
    <xf numFmtId="0" fontId="4" fillId="0" borderId="65" xfId="7" applyFont="1" applyBorder="1" applyAlignment="1">
      <alignment horizontal="left" vertical="top"/>
    </xf>
    <xf numFmtId="0" fontId="4" fillId="0" borderId="4" xfId="7" applyFont="1" applyBorder="1" applyAlignment="1">
      <alignment horizontal="left" vertical="top"/>
    </xf>
    <xf numFmtId="0" fontId="4" fillId="0" borderId="43" xfId="7" applyFont="1" applyBorder="1" applyAlignment="1">
      <alignment horizontal="left" vertical="top"/>
    </xf>
    <xf numFmtId="49" fontId="4" fillId="0" borderId="38" xfId="7" applyNumberFormat="1" applyFont="1" applyBorder="1" applyAlignment="1">
      <alignment horizontal="center" vertical="center"/>
    </xf>
    <xf numFmtId="49" fontId="4" fillId="0" borderId="8" xfId="7" applyNumberFormat="1" applyFont="1" applyBorder="1" applyAlignment="1">
      <alignment horizontal="center" vertical="center"/>
    </xf>
    <xf numFmtId="2" fontId="11" fillId="0" borderId="38" xfId="0" applyNumberFormat="1" applyFont="1" applyBorder="1" applyAlignment="1">
      <alignment horizontal="center" vertical="center" wrapText="1"/>
    </xf>
    <xf numFmtId="2" fontId="11" fillId="0" borderId="8" xfId="0" applyNumberFormat="1" applyFont="1" applyBorder="1" applyAlignment="1">
      <alignment horizontal="center" vertical="center" wrapText="1"/>
    </xf>
    <xf numFmtId="2" fontId="11" fillId="0" borderId="38" xfId="0" applyNumberFormat="1" applyFont="1" applyBorder="1" applyAlignment="1">
      <alignment horizontal="left" vertical="center" wrapText="1"/>
    </xf>
    <xf numFmtId="2" fontId="11" fillId="0" borderId="8" xfId="0" applyNumberFormat="1" applyFont="1" applyBorder="1" applyAlignment="1">
      <alignment horizontal="left" vertical="center" wrapText="1"/>
    </xf>
    <xf numFmtId="2" fontId="11" fillId="0" borderId="38" xfId="0" applyNumberFormat="1" applyFont="1" applyBorder="1" applyAlignment="1">
      <alignment horizontal="left" vertical="top" wrapText="1"/>
    </xf>
    <xf numFmtId="2" fontId="11" fillId="0" borderId="8" xfId="0" applyNumberFormat="1" applyFont="1" applyBorder="1" applyAlignment="1">
      <alignment horizontal="left" vertical="top" wrapText="1"/>
    </xf>
    <xf numFmtId="0" fontId="20" fillId="0" borderId="38" xfId="0" applyFont="1" applyBorder="1" applyAlignment="1">
      <alignment horizontal="left" vertical="top" wrapText="1"/>
    </xf>
    <xf numFmtId="0" fontId="20" fillId="0" borderId="8" xfId="0" applyFont="1" applyBorder="1" applyAlignment="1">
      <alignment horizontal="left" vertical="top" wrapText="1"/>
    </xf>
    <xf numFmtId="49" fontId="4" fillId="0" borderId="47" xfId="7" applyNumberFormat="1" applyFont="1" applyBorder="1" applyAlignment="1">
      <alignment horizontal="center" vertical="center"/>
    </xf>
    <xf numFmtId="49" fontId="4" fillId="0" borderId="7" xfId="7" applyNumberFormat="1" applyFont="1" applyBorder="1" applyAlignment="1">
      <alignment horizontal="center" vertical="center"/>
    </xf>
    <xf numFmtId="0" fontId="6" fillId="0" borderId="56" xfId="6" applyFont="1" applyBorder="1" applyAlignment="1">
      <alignment horizontal="left" vertical="top"/>
    </xf>
    <xf numFmtId="0" fontId="6" fillId="0" borderId="23" xfId="6" applyFont="1" applyBorder="1" applyAlignment="1">
      <alignment horizontal="left" vertical="top"/>
    </xf>
    <xf numFmtId="0" fontId="6" fillId="0" borderId="24" xfId="6" applyFont="1" applyBorder="1" applyAlignment="1">
      <alignment horizontal="left" vertical="top"/>
    </xf>
    <xf numFmtId="0" fontId="6" fillId="0" borderId="44" xfId="6" applyFont="1" applyBorder="1" applyAlignment="1">
      <alignment horizontal="left" vertical="top"/>
    </xf>
    <xf numFmtId="0" fontId="6" fillId="0" borderId="2" xfId="6" applyFont="1" applyBorder="1" applyAlignment="1">
      <alignment horizontal="left" vertical="top"/>
    </xf>
    <xf numFmtId="0" fontId="6" fillId="0" borderId="5" xfId="6" applyFont="1" applyBorder="1" applyAlignment="1">
      <alignment horizontal="left" vertical="top"/>
    </xf>
    <xf numFmtId="0" fontId="4" fillId="0" borderId="31" xfId="6" applyFont="1" applyBorder="1" applyAlignment="1">
      <alignment horizontal="left" vertical="top" wrapText="1"/>
    </xf>
    <xf numFmtId="0" fontId="4" fillId="0" borderId="55" xfId="6" applyFont="1" applyBorder="1" applyAlignment="1">
      <alignment horizontal="left" vertical="top" wrapText="1"/>
    </xf>
    <xf numFmtId="0" fontId="6" fillId="0" borderId="12" xfId="6" applyFont="1" applyBorder="1" applyAlignment="1">
      <alignment horizontal="left" vertical="top"/>
    </xf>
    <xf numFmtId="0" fontId="4" fillId="0" borderId="80" xfId="7" applyFont="1" applyBorder="1" applyAlignment="1">
      <alignment horizontal="left" vertical="top" wrapText="1"/>
    </xf>
    <xf numFmtId="0" fontId="4" fillId="0" borderId="31" xfId="7" applyFont="1" applyBorder="1" applyAlignment="1">
      <alignment horizontal="left" vertical="top" wrapText="1"/>
    </xf>
    <xf numFmtId="0" fontId="4" fillId="0" borderId="55" xfId="7" applyFont="1" applyBorder="1" applyAlignment="1">
      <alignment horizontal="left" vertical="top" wrapText="1"/>
    </xf>
    <xf numFmtId="0" fontId="9" fillId="0" borderId="6" xfId="7" applyFont="1" applyBorder="1" applyAlignment="1">
      <alignment horizontal="left" vertical="center"/>
    </xf>
    <xf numFmtId="0" fontId="19" fillId="0" borderId="7" xfId="0" applyFont="1" applyBorder="1" applyAlignment="1">
      <alignment horizontal="left"/>
    </xf>
    <xf numFmtId="0" fontId="19" fillId="0" borderId="8" xfId="0" applyFont="1" applyBorder="1" applyAlignment="1">
      <alignment horizontal="left"/>
    </xf>
    <xf numFmtId="0" fontId="3" fillId="3" borderId="75" xfId="7" applyFont="1" applyFill="1" applyBorder="1" applyAlignment="1">
      <alignment horizontal="center" vertical="center"/>
    </xf>
    <xf numFmtId="0" fontId="3" fillId="3" borderId="33" xfId="7" applyFont="1" applyFill="1" applyBorder="1" applyAlignment="1">
      <alignment horizontal="center" vertical="center"/>
    </xf>
    <xf numFmtId="0" fontId="3" fillId="3" borderId="34" xfId="7" applyFont="1" applyFill="1" applyBorder="1" applyAlignment="1">
      <alignment horizontal="center" vertical="center"/>
    </xf>
    <xf numFmtId="0" fontId="9" fillId="0" borderId="20" xfId="7" applyNumberFormat="1" applyFont="1" applyBorder="1" applyAlignment="1">
      <alignment horizontal="right" vertical="center"/>
    </xf>
    <xf numFmtId="0" fontId="9" fillId="0" borderId="81" xfId="7" applyNumberFormat="1" applyFont="1" applyBorder="1" applyAlignment="1">
      <alignment horizontal="right" vertical="center"/>
    </xf>
    <xf numFmtId="0" fontId="4" fillId="0" borderId="7" xfId="7" applyFont="1" applyBorder="1" applyAlignment="1">
      <alignment horizontal="left" vertical="center"/>
    </xf>
    <xf numFmtId="0" fontId="9" fillId="0" borderId="12" xfId="7" applyFont="1" applyBorder="1" applyAlignment="1">
      <alignment horizontal="right" vertical="center"/>
    </xf>
    <xf numFmtId="0" fontId="9" fillId="0" borderId="7" xfId="7" applyFont="1" applyBorder="1" applyAlignment="1">
      <alignment horizontal="left" vertical="center"/>
    </xf>
    <xf numFmtId="0" fontId="3" fillId="3" borderId="20" xfId="7" applyFont="1" applyFill="1" applyBorder="1" applyAlignment="1">
      <alignment horizontal="center" vertical="center"/>
    </xf>
    <xf numFmtId="0" fontId="3" fillId="3" borderId="81" xfId="7" applyFont="1" applyFill="1" applyBorder="1" applyAlignment="1">
      <alignment horizontal="center" vertical="center"/>
    </xf>
    <xf numFmtId="0" fontId="4" fillId="0" borderId="30" xfId="0" applyFont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3" fillId="3" borderId="82" xfId="7" applyFont="1" applyFill="1" applyBorder="1" applyAlignment="1">
      <alignment horizontal="center" vertical="center"/>
    </xf>
    <xf numFmtId="0" fontId="3" fillId="3" borderId="22" xfId="7" applyFont="1" applyFill="1" applyBorder="1" applyAlignment="1">
      <alignment horizontal="center" vertical="center"/>
    </xf>
    <xf numFmtId="0" fontId="5" fillId="2" borderId="40" xfId="7" applyFont="1" applyFill="1" applyBorder="1" applyAlignment="1">
      <alignment horizontal="center" vertical="center"/>
    </xf>
    <xf numFmtId="0" fontId="5" fillId="2" borderId="36" xfId="7" applyFont="1" applyFill="1" applyBorder="1" applyAlignment="1">
      <alignment horizontal="center" vertical="center"/>
    </xf>
    <xf numFmtId="0" fontId="5" fillId="2" borderId="30" xfId="7" applyFont="1" applyFill="1" applyBorder="1" applyAlignment="1">
      <alignment horizontal="center" vertical="center"/>
    </xf>
    <xf numFmtId="0" fontId="5" fillId="2" borderId="31" xfId="7" applyFont="1" applyFill="1" applyBorder="1" applyAlignment="1">
      <alignment horizontal="center" vertical="center"/>
    </xf>
    <xf numFmtId="0" fontId="9" fillId="0" borderId="6" xfId="7" applyFont="1" applyBorder="1" applyAlignment="1">
      <alignment horizontal="center" vertical="center"/>
    </xf>
    <xf numFmtId="0" fontId="9" fillId="0" borderId="6" xfId="7" applyFont="1" applyBorder="1" applyAlignment="1">
      <alignment horizontal="center" vertical="center" wrapText="1"/>
    </xf>
    <xf numFmtId="0" fontId="4" fillId="0" borderId="31" xfId="0" applyFont="1" applyBorder="1" applyAlignment="1">
      <alignment vertical="top" wrapText="1"/>
    </xf>
    <xf numFmtId="0" fontId="17" fillId="0" borderId="44" xfId="0" applyFont="1" applyBorder="1" applyAlignment="1">
      <alignment horizontal="left" vertical="center" indent="1"/>
    </xf>
    <xf numFmtId="0" fontId="17" fillId="0" borderId="2" xfId="0" applyFont="1" applyBorder="1" applyAlignment="1">
      <alignment horizontal="left" vertical="center" indent="1"/>
    </xf>
    <xf numFmtId="0" fontId="17" fillId="0" borderId="5" xfId="0" applyFont="1" applyBorder="1" applyAlignment="1">
      <alignment horizontal="left" vertical="center" indent="1"/>
    </xf>
    <xf numFmtId="0" fontId="16" fillId="0" borderId="19" xfId="0" applyFont="1" applyBorder="1" applyAlignment="1">
      <alignment horizontal="left" vertical="top" wrapText="1" indent="1"/>
    </xf>
    <xf numFmtId="0" fontId="16" fillId="0" borderId="38" xfId="0" applyFont="1" applyBorder="1" applyAlignment="1">
      <alignment horizontal="left" vertical="top" wrapText="1" indent="1"/>
    </xf>
    <xf numFmtId="0" fontId="16" fillId="0" borderId="13" xfId="0" applyFont="1" applyBorder="1" applyAlignment="1">
      <alignment horizontal="left" vertical="top" wrapText="1" indent="1"/>
    </xf>
    <xf numFmtId="0" fontId="16" fillId="0" borderId="11" xfId="0" applyFont="1" applyBorder="1" applyAlignment="1">
      <alignment horizontal="left" vertical="top" wrapText="1" indent="1"/>
    </xf>
    <xf numFmtId="0" fontId="16" fillId="0" borderId="8" xfId="0" applyFont="1" applyBorder="1" applyAlignment="1">
      <alignment horizontal="left" vertical="top" wrapText="1"/>
    </xf>
    <xf numFmtId="0" fontId="16" fillId="0" borderId="11" xfId="0" applyFont="1" applyBorder="1" applyAlignment="1">
      <alignment horizontal="left" vertical="top" wrapText="1"/>
    </xf>
    <xf numFmtId="0" fontId="6" fillId="0" borderId="40" xfId="7" applyFont="1" applyBorder="1" applyAlignment="1">
      <alignment horizontal="left" vertical="top"/>
    </xf>
    <xf numFmtId="0" fontId="6" fillId="0" borderId="36" xfId="7" applyFont="1" applyBorder="1" applyAlignment="1">
      <alignment horizontal="left" vertical="top"/>
    </xf>
    <xf numFmtId="0" fontId="6" fillId="0" borderId="28" xfId="7" applyFont="1" applyBorder="1" applyAlignment="1">
      <alignment horizontal="left" vertical="top"/>
    </xf>
    <xf numFmtId="0" fontId="6" fillId="0" borderId="37" xfId="7" applyFont="1" applyBorder="1" applyAlignment="1">
      <alignment horizontal="left" vertical="top"/>
    </xf>
    <xf numFmtId="0" fontId="6" fillId="0" borderId="16" xfId="7" applyFont="1" applyBorder="1" applyAlignment="1">
      <alignment horizontal="left" vertical="top"/>
    </xf>
    <xf numFmtId="0" fontId="16" fillId="0" borderId="19" xfId="0" applyFont="1" applyBorder="1" applyAlignment="1">
      <alignment horizontal="left" vertical="top" wrapText="1"/>
    </xf>
    <xf numFmtId="0" fontId="6" fillId="0" borderId="64" xfId="7" applyFont="1" applyBorder="1" applyAlignment="1">
      <alignment horizontal="center" vertical="top"/>
    </xf>
    <xf numFmtId="0" fontId="6" fillId="0" borderId="6" xfId="7" applyFont="1" applyBorder="1" applyAlignment="1">
      <alignment horizontal="center" vertical="top"/>
    </xf>
    <xf numFmtId="0" fontId="6" fillId="0" borderId="25" xfId="7" applyFont="1" applyBorder="1" applyAlignment="1">
      <alignment horizontal="center" vertical="top"/>
    </xf>
    <xf numFmtId="0" fontId="5" fillId="2" borderId="16" xfId="7" applyFont="1" applyFill="1" applyBorder="1" applyAlignment="1">
      <alignment horizontal="center" vertical="center"/>
    </xf>
    <xf numFmtId="0" fontId="5" fillId="2" borderId="15" xfId="7" applyFont="1" applyFill="1" applyBorder="1" applyAlignment="1">
      <alignment horizontal="center" vertical="center"/>
    </xf>
    <xf numFmtId="0" fontId="24" fillId="0" borderId="38" xfId="0" applyFont="1" applyBorder="1" applyAlignment="1">
      <alignment horizontal="left" vertical="center" indent="1"/>
    </xf>
    <xf numFmtId="0" fontId="24" fillId="0" borderId="13" xfId="0" applyFont="1" applyBorder="1" applyAlignment="1">
      <alignment horizontal="left" vertical="center" indent="1"/>
    </xf>
    <xf numFmtId="0" fontId="24" fillId="0" borderId="11" xfId="0" applyFont="1" applyBorder="1" applyAlignment="1">
      <alignment horizontal="left" vertical="center" indent="1"/>
    </xf>
    <xf numFmtId="0" fontId="23" fillId="0" borderId="58" xfId="0" applyFont="1" applyBorder="1" applyAlignment="1">
      <alignment horizontal="center" vertical="center"/>
    </xf>
    <xf numFmtId="0" fontId="23" fillId="0" borderId="59" xfId="0" applyFont="1" applyBorder="1" applyAlignment="1">
      <alignment horizontal="center" vertical="center"/>
    </xf>
    <xf numFmtId="0" fontId="23" fillId="0" borderId="85" xfId="0" applyFont="1" applyBorder="1" applyAlignment="1">
      <alignment horizontal="center" vertical="center"/>
    </xf>
    <xf numFmtId="0" fontId="23" fillId="0" borderId="86" xfId="0" applyFont="1" applyBorder="1" applyAlignment="1">
      <alignment horizontal="center" vertical="center"/>
    </xf>
    <xf numFmtId="0" fontId="23" fillId="0" borderId="59" xfId="7" applyNumberFormat="1" applyFont="1" applyBorder="1" applyAlignment="1">
      <alignment horizontal="center" vertical="center"/>
    </xf>
    <xf numFmtId="0" fontId="23" fillId="0" borderId="86" xfId="7" applyNumberFormat="1" applyFont="1" applyBorder="1" applyAlignment="1">
      <alignment horizontal="center" vertical="center"/>
    </xf>
    <xf numFmtId="4" fontId="23" fillId="0" borderId="59" xfId="7" applyNumberFormat="1" applyFont="1" applyBorder="1" applyAlignment="1">
      <alignment horizontal="center" vertical="center"/>
    </xf>
    <xf numFmtId="4" fontId="23" fillId="0" borderId="86" xfId="7" applyNumberFormat="1" applyFont="1" applyBorder="1" applyAlignment="1">
      <alignment horizontal="center" vertical="center"/>
    </xf>
    <xf numFmtId="4" fontId="23" fillId="0" borderId="83" xfId="7" applyNumberFormat="1" applyFont="1" applyBorder="1" applyAlignment="1">
      <alignment horizontal="center" vertical="center"/>
    </xf>
    <xf numFmtId="4" fontId="23" fillId="0" borderId="84" xfId="7" applyNumberFormat="1" applyFont="1" applyBorder="1" applyAlignment="1">
      <alignment horizontal="center" vertical="center"/>
    </xf>
    <xf numFmtId="0" fontId="17" fillId="0" borderId="38" xfId="0" applyFont="1" applyBorder="1" applyAlignment="1">
      <alignment horizontal="left" vertical="center" indent="1"/>
    </xf>
    <xf numFmtId="0" fontId="17" fillId="0" borderId="13" xfId="0" applyFont="1" applyBorder="1" applyAlignment="1">
      <alignment horizontal="left" vertical="center" indent="1"/>
    </xf>
    <xf numFmtId="0" fontId="17" fillId="0" borderId="11" xfId="0" applyFont="1" applyBorder="1" applyAlignment="1">
      <alignment horizontal="left" vertical="center" indent="1"/>
    </xf>
    <xf numFmtId="4" fontId="16" fillId="0" borderId="8" xfId="7" applyNumberFormat="1" applyFont="1" applyBorder="1" applyAlignment="1">
      <alignment horizontal="left" vertical="center"/>
    </xf>
    <xf numFmtId="4" fontId="16" fillId="0" borderId="11" xfId="7" applyNumberFormat="1" applyFont="1" applyBorder="1" applyAlignment="1">
      <alignment horizontal="left" vertical="center"/>
    </xf>
    <xf numFmtId="0" fontId="4" fillId="0" borderId="0" xfId="7" applyFont="1" applyBorder="1" applyAlignment="1">
      <alignment horizontal="center" vertical="center"/>
    </xf>
    <xf numFmtId="0" fontId="6" fillId="0" borderId="30" xfId="7" applyFont="1" applyBorder="1" applyAlignment="1">
      <alignment horizontal="left" vertical="top"/>
    </xf>
    <xf numFmtId="0" fontId="6" fillId="0" borderId="31" xfId="7" applyFont="1" applyBorder="1" applyAlignment="1">
      <alignment horizontal="left" vertical="top"/>
    </xf>
    <xf numFmtId="0" fontId="6" fillId="0" borderId="15" xfId="7" applyFont="1" applyBorder="1" applyAlignment="1">
      <alignment horizontal="left" vertical="top"/>
    </xf>
    <xf numFmtId="4" fontId="23" fillId="0" borderId="4" xfId="7" applyNumberFormat="1" applyFont="1" applyBorder="1" applyAlignment="1">
      <alignment horizontal="center" vertical="center" wrapText="1"/>
    </xf>
    <xf numFmtId="4" fontId="23" fillId="0" borderId="6" xfId="7" applyNumberFormat="1" applyFont="1" applyBorder="1" applyAlignment="1">
      <alignment horizontal="center" vertical="center" wrapText="1"/>
    </xf>
    <xf numFmtId="0" fontId="6" fillId="0" borderId="87" xfId="7" applyFont="1" applyBorder="1" applyAlignment="1">
      <alignment horizontal="left" vertical="top"/>
    </xf>
    <xf numFmtId="0" fontId="6" fillId="0" borderId="87" xfId="7" applyFont="1" applyBorder="1" applyAlignment="1">
      <alignment horizontal="center" vertical="top"/>
    </xf>
    <xf numFmtId="0" fontId="6" fillId="0" borderId="9" xfId="7" applyFont="1" applyBorder="1" applyAlignment="1">
      <alignment horizontal="left" vertical="top"/>
    </xf>
    <xf numFmtId="0" fontId="6" fillId="0" borderId="0" xfId="7" applyFont="1" applyBorder="1" applyAlignment="1">
      <alignment horizontal="left" vertical="top"/>
    </xf>
    <xf numFmtId="0" fontId="6" fillId="0" borderId="3" xfId="7" applyFont="1" applyBorder="1" applyAlignment="1">
      <alignment horizontal="left" vertical="top"/>
    </xf>
    <xf numFmtId="4" fontId="23" fillId="0" borderId="4" xfId="7" applyNumberFormat="1" applyFont="1" applyBorder="1" applyAlignment="1">
      <alignment horizontal="center" vertical="center"/>
    </xf>
    <xf numFmtId="4" fontId="23" fillId="0" borderId="6" xfId="7" applyNumberFormat="1" applyFont="1" applyBorder="1" applyAlignment="1">
      <alignment horizontal="center" vertical="center"/>
    </xf>
    <xf numFmtId="0" fontId="6" fillId="0" borderId="4" xfId="7" applyFont="1" applyBorder="1" applyAlignment="1">
      <alignment horizontal="center" vertical="top"/>
    </xf>
    <xf numFmtId="0" fontId="6" fillId="0" borderId="9" xfId="7" applyFont="1" applyBorder="1" applyAlignment="1">
      <alignment horizontal="center" vertical="top"/>
    </xf>
    <xf numFmtId="0" fontId="6" fillId="0" borderId="12" xfId="7" applyFont="1" applyBorder="1" applyAlignment="1">
      <alignment horizontal="left" vertical="top"/>
    </xf>
    <xf numFmtId="49" fontId="6" fillId="0" borderId="32" xfId="7" applyNumberFormat="1" applyFont="1" applyBorder="1" applyAlignment="1">
      <alignment horizontal="center" vertical="center" wrapText="1"/>
    </xf>
    <xf numFmtId="49" fontId="6" fillId="0" borderId="4" xfId="7" applyNumberFormat="1" applyFont="1" applyBorder="1" applyAlignment="1">
      <alignment horizontal="center" vertical="center" wrapText="1"/>
    </xf>
    <xf numFmtId="49" fontId="6" fillId="0" borderId="6" xfId="7" applyNumberFormat="1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/>
    </xf>
    <xf numFmtId="0" fontId="5" fillId="2" borderId="15" xfId="3" applyFont="1" applyFill="1" applyBorder="1" applyAlignment="1">
      <alignment horizontal="center" vertical="center"/>
    </xf>
    <xf numFmtId="0" fontId="4" fillId="2" borderId="40" xfId="0" applyFont="1" applyFill="1" applyBorder="1" applyAlignment="1">
      <alignment horizontal="left" vertical="top"/>
    </xf>
    <xf numFmtId="0" fontId="4" fillId="2" borderId="36" xfId="0" applyFont="1" applyFill="1" applyBorder="1" applyAlignment="1">
      <alignment horizontal="left" vertical="top"/>
    </xf>
    <xf numFmtId="0" fontId="4" fillId="2" borderId="16" xfId="0" applyFont="1" applyFill="1" applyBorder="1" applyAlignment="1">
      <alignment horizontal="left" vertical="top"/>
    </xf>
    <xf numFmtId="0" fontId="6" fillId="0" borderId="20" xfId="7" applyFont="1" applyBorder="1" applyAlignment="1">
      <alignment horizontal="left" vertical="top"/>
    </xf>
    <xf numFmtId="0" fontId="6" fillId="0" borderId="21" xfId="7" applyFont="1" applyBorder="1" applyAlignment="1">
      <alignment horizontal="left" vertical="top"/>
    </xf>
    <xf numFmtId="0" fontId="6" fillId="0" borderId="22" xfId="7" applyFont="1" applyBorder="1" applyAlignment="1">
      <alignment horizontal="left" vertical="top"/>
    </xf>
    <xf numFmtId="0" fontId="6" fillId="0" borderId="30" xfId="7" applyFont="1" applyBorder="1" applyAlignment="1">
      <alignment horizontal="center" vertical="top"/>
    </xf>
    <xf numFmtId="0" fontId="6" fillId="0" borderId="31" xfId="7" applyFont="1" applyBorder="1" applyAlignment="1">
      <alignment horizontal="center" vertical="top"/>
    </xf>
    <xf numFmtId="0" fontId="6" fillId="0" borderId="15" xfId="7" applyFont="1" applyBorder="1" applyAlignment="1">
      <alignment horizontal="center" vertical="top"/>
    </xf>
    <xf numFmtId="0" fontId="6" fillId="0" borderId="30" xfId="7" applyFont="1" applyBorder="1" applyAlignment="1">
      <alignment vertical="top" wrapText="1"/>
    </xf>
    <xf numFmtId="0" fontId="6" fillId="0" borderId="15" xfId="7" applyFont="1" applyBorder="1" applyAlignment="1">
      <alignment vertical="top" wrapText="1"/>
    </xf>
    <xf numFmtId="0" fontId="6" fillId="0" borderId="31" xfId="7" applyFont="1" applyBorder="1" applyAlignment="1">
      <alignment vertical="top" wrapText="1"/>
    </xf>
    <xf numFmtId="0" fontId="6" fillId="0" borderId="14" xfId="7" applyFont="1" applyBorder="1" applyAlignment="1">
      <alignment horizontal="center" vertical="top"/>
    </xf>
    <xf numFmtId="0" fontId="6" fillId="0" borderId="1" xfId="7" applyFont="1" applyBorder="1" applyAlignment="1">
      <alignment horizontal="center" vertical="top"/>
    </xf>
    <xf numFmtId="0" fontId="6" fillId="0" borderId="10" xfId="7" applyFont="1" applyBorder="1" applyAlignment="1">
      <alignment horizontal="center" vertical="top"/>
    </xf>
    <xf numFmtId="49" fontId="6" fillId="0" borderId="20" xfId="7" applyNumberFormat="1" applyFont="1" applyBorder="1" applyAlignment="1">
      <alignment horizontal="center" vertical="center"/>
    </xf>
    <xf numFmtId="49" fontId="6" fillId="0" borderId="21" xfId="7" applyNumberFormat="1" applyFont="1" applyBorder="1" applyAlignment="1">
      <alignment horizontal="center" vertical="center"/>
    </xf>
    <xf numFmtId="49" fontId="6" fillId="0" borderId="22" xfId="7" applyNumberFormat="1" applyFont="1" applyBorder="1" applyAlignment="1">
      <alignment horizontal="center" vertical="center"/>
    </xf>
  </cellXfs>
  <cellStyles count="10">
    <cellStyle name="Moeda" xfId="1" builtinId="4"/>
    <cellStyle name="Normal" xfId="0" builtinId="0"/>
    <cellStyle name="Normal_PP-2A" xfId="2"/>
    <cellStyle name="Normal_PP-II" xfId="3"/>
    <cellStyle name="Normal_PP-III" xfId="4"/>
    <cellStyle name="Normal_PP-IV" xfId="5"/>
    <cellStyle name="Normal_PP-V" xfId="6"/>
    <cellStyle name="Normal_PP-VI" xfId="7"/>
    <cellStyle name="Porcentagem" xfId="8" builtinId="5"/>
    <cellStyle name="Separador de milhares" xfId="9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DAFFFF"/>
      <rgbColor rgb="00660066"/>
      <rgbColor rgb="00FF8080"/>
      <rgbColor rgb="000066CC"/>
      <rgbColor rgb="00BFBFB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6</xdr:row>
      <xdr:rowOff>28575</xdr:rowOff>
    </xdr:from>
    <xdr:to>
      <xdr:col>7</xdr:col>
      <xdr:colOff>0</xdr:colOff>
      <xdr:row>7</xdr:row>
      <xdr:rowOff>161925</xdr:rowOff>
    </xdr:to>
    <xdr:sp macro="" textlink="" fLocksText="0">
      <xdr:nvSpPr>
        <xdr:cNvPr id="6145" name="Texto 44"/>
        <xdr:cNvSpPr txBox="1">
          <a:spLocks noChangeArrowheads="1"/>
        </xdr:cNvSpPr>
      </xdr:nvSpPr>
      <xdr:spPr bwMode="auto">
        <a:xfrm>
          <a:off x="6105525" y="1009650"/>
          <a:ext cx="0" cy="276225"/>
        </a:xfrm>
        <a:prstGeom prst="rect">
          <a:avLst/>
        </a:prstGeom>
        <a:solidFill>
          <a:srgbClr val="FFFFFF"/>
        </a:solidFill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ctr" upright="1"/>
        <a:lstStyle/>
        <a:p>
          <a:pPr algn="ctr" rtl="0">
            <a:defRPr sz="1000"/>
          </a:pPr>
          <a:r>
            <a:rPr lang="pt-BR" sz="800" b="0" i="0" strike="noStrike">
              <a:solidFill>
                <a:srgbClr val="000000"/>
              </a:solidFill>
              <a:latin typeface="Arial"/>
              <a:cs typeface="Arial"/>
            </a:rPr>
            <a:t>OBSERVAÇÕES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0.59999389629810485"/>
    <pageSetUpPr fitToPage="1"/>
  </sheetPr>
  <dimension ref="A1:Q49"/>
  <sheetViews>
    <sheetView showGridLines="0" tabSelected="1" view="pageBreakPreview" zoomScaleSheetLayoutView="100" workbookViewId="0">
      <selection activeCell="Q14" sqref="Q14"/>
    </sheetView>
  </sheetViews>
  <sheetFormatPr defaultColWidth="11.42578125" defaultRowHeight="11.25"/>
  <cols>
    <col min="1" max="1" width="2.42578125" style="1" customWidth="1"/>
    <col min="2" max="2" width="5" style="1" customWidth="1"/>
    <col min="3" max="3" width="8.7109375" style="1" customWidth="1"/>
    <col min="4" max="4" width="3.42578125" style="1" customWidth="1"/>
    <col min="5" max="5" width="3.5703125" style="1" customWidth="1"/>
    <col min="6" max="7" width="5" style="1" customWidth="1"/>
    <col min="8" max="8" width="1.7109375" style="1" customWidth="1"/>
    <col min="9" max="9" width="8.5703125" style="1" customWidth="1"/>
    <col min="10" max="10" width="8.28515625" style="1" customWidth="1"/>
    <col min="11" max="11" width="4.5703125" style="1" customWidth="1"/>
    <col min="12" max="12" width="5.85546875" style="1" customWidth="1"/>
    <col min="13" max="13" width="11.85546875" style="1" customWidth="1"/>
    <col min="14" max="14" width="3" style="1" customWidth="1"/>
    <col min="15" max="15" width="15.28515625" style="1" customWidth="1"/>
    <col min="16" max="16" width="15.5703125" style="1" customWidth="1"/>
    <col min="17" max="16384" width="11.42578125" style="1"/>
  </cols>
  <sheetData>
    <row r="1" spans="1:17">
      <c r="A1" s="462" t="s">
        <v>0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4"/>
      <c r="N1" s="468" t="s">
        <v>1</v>
      </c>
      <c r="O1" s="469"/>
    </row>
    <row r="2" spans="1:17" ht="18">
      <c r="A2" s="465"/>
      <c r="B2" s="466"/>
      <c r="C2" s="466"/>
      <c r="D2" s="466"/>
      <c r="E2" s="466"/>
      <c r="F2" s="466"/>
      <c r="G2" s="466"/>
      <c r="H2" s="466"/>
      <c r="I2" s="466"/>
      <c r="J2" s="466"/>
      <c r="K2" s="466"/>
      <c r="L2" s="466"/>
      <c r="M2" s="467"/>
      <c r="N2" s="470" t="s">
        <v>2</v>
      </c>
      <c r="O2" s="471"/>
      <c r="P2" s="2"/>
    </row>
    <row r="3" spans="1:17" s="20" customFormat="1">
      <c r="A3" s="472" t="s">
        <v>3</v>
      </c>
      <c r="B3" s="473"/>
      <c r="C3" s="473"/>
      <c r="D3" s="473"/>
      <c r="E3" s="473"/>
      <c r="F3" s="473"/>
      <c r="G3" s="473"/>
      <c r="H3" s="473"/>
      <c r="I3" s="473"/>
      <c r="J3" s="473"/>
      <c r="K3" s="473"/>
      <c r="L3" s="473"/>
      <c r="M3" s="473"/>
      <c r="N3" s="473"/>
      <c r="O3" s="474"/>
    </row>
    <row r="4" spans="1:17" s="20" customFormat="1">
      <c r="A4" s="221"/>
      <c r="B4" s="307"/>
      <c r="C4" s="307"/>
      <c r="D4" s="307"/>
      <c r="E4" s="307"/>
      <c r="F4" s="307"/>
      <c r="G4" s="307"/>
      <c r="H4" s="307"/>
      <c r="I4" s="307"/>
      <c r="J4" s="307"/>
      <c r="K4" s="307"/>
      <c r="L4" s="307"/>
      <c r="M4" s="307"/>
      <c r="N4" s="307"/>
      <c r="O4" s="207"/>
    </row>
    <row r="5" spans="1:17" s="20" customFormat="1">
      <c r="A5" s="453" t="s">
        <v>4</v>
      </c>
      <c r="B5" s="454"/>
      <c r="C5" s="454"/>
      <c r="D5" s="454"/>
      <c r="E5" s="454"/>
      <c r="F5" s="454"/>
      <c r="G5" s="454"/>
      <c r="H5" s="455"/>
      <c r="I5" s="453" t="s">
        <v>5</v>
      </c>
      <c r="J5" s="454"/>
      <c r="K5" s="454"/>
      <c r="L5" s="454"/>
      <c r="M5" s="455"/>
      <c r="N5" s="219" t="s">
        <v>6</v>
      </c>
      <c r="O5" s="220"/>
    </row>
    <row r="6" spans="1:17" s="20" customFormat="1" ht="37.5" customHeight="1">
      <c r="A6" s="456" t="s">
        <v>313</v>
      </c>
      <c r="B6" s="457"/>
      <c r="C6" s="457"/>
      <c r="D6" s="457"/>
      <c r="E6" s="457"/>
      <c r="F6" s="457"/>
      <c r="G6" s="457"/>
      <c r="H6" s="458"/>
      <c r="I6" s="456" t="s">
        <v>314</v>
      </c>
      <c r="J6" s="457"/>
      <c r="K6" s="457"/>
      <c r="L6" s="457"/>
      <c r="M6" s="458"/>
      <c r="N6" s="221"/>
      <c r="O6" s="207"/>
    </row>
    <row r="7" spans="1:17" ht="15" customHeight="1">
      <c r="A7" s="459" t="s">
        <v>7</v>
      </c>
      <c r="B7" s="460"/>
      <c r="C7" s="460"/>
      <c r="D7" s="460"/>
      <c r="E7" s="460"/>
      <c r="F7" s="460"/>
      <c r="G7" s="460"/>
      <c r="H7" s="460"/>
      <c r="I7" s="460"/>
      <c r="J7" s="460"/>
      <c r="K7" s="460"/>
      <c r="L7" s="460"/>
      <c r="M7" s="460"/>
      <c r="N7" s="460"/>
      <c r="O7" s="461"/>
      <c r="Q7" s="3"/>
    </row>
    <row r="8" spans="1:17" ht="13.5" customHeight="1">
      <c r="A8" s="414" t="s">
        <v>8</v>
      </c>
      <c r="B8" s="415"/>
      <c r="C8" s="415"/>
      <c r="D8" s="415"/>
      <c r="E8" s="415"/>
      <c r="F8" s="415"/>
      <c r="G8" s="415"/>
      <c r="H8" s="415"/>
      <c r="I8" s="415"/>
      <c r="J8" s="415"/>
      <c r="K8" s="415"/>
      <c r="L8" s="415"/>
      <c r="M8" s="415"/>
      <c r="N8" s="451">
        <f>SUM(+N10+N13+N14+N21)</f>
        <v>0</v>
      </c>
      <c r="O8" s="452"/>
      <c r="P8" s="2"/>
    </row>
    <row r="9" spans="1:17" ht="14.1" customHeight="1">
      <c r="A9" s="444" t="s">
        <v>9</v>
      </c>
      <c r="B9" s="445"/>
      <c r="C9" s="445"/>
      <c r="D9" s="445"/>
      <c r="E9" s="445"/>
      <c r="F9" s="445"/>
      <c r="G9" s="445"/>
      <c r="H9" s="445"/>
      <c r="I9" s="445"/>
      <c r="J9" s="445"/>
      <c r="K9" s="445"/>
      <c r="L9" s="445"/>
      <c r="M9" s="445"/>
      <c r="N9" s="445"/>
      <c r="O9" s="446"/>
    </row>
    <row r="10" spans="1:17" ht="14.1" customHeight="1">
      <c r="A10" s="447" t="s">
        <v>10</v>
      </c>
      <c r="B10" s="448"/>
      <c r="C10" s="448"/>
      <c r="D10" s="448"/>
      <c r="E10" s="448"/>
      <c r="F10" s="448"/>
      <c r="G10" s="448"/>
      <c r="H10" s="448"/>
      <c r="I10" s="448"/>
      <c r="J10" s="448"/>
      <c r="K10" s="448"/>
      <c r="L10" s="448"/>
      <c r="M10" s="448"/>
      <c r="N10" s="451">
        <f>SUM(N11:O12)</f>
        <v>0</v>
      </c>
      <c r="O10" s="452"/>
    </row>
    <row r="11" spans="1:17" ht="14.1" customHeight="1">
      <c r="A11" s="433" t="s">
        <v>11</v>
      </c>
      <c r="B11" s="434"/>
      <c r="C11" s="434"/>
      <c r="D11" s="434"/>
      <c r="E11" s="434"/>
      <c r="F11" s="434"/>
      <c r="G11" s="434"/>
      <c r="H11" s="434"/>
      <c r="I11" s="434"/>
      <c r="J11" s="434"/>
      <c r="K11" s="434"/>
      <c r="L11" s="434"/>
      <c r="M11" s="434"/>
      <c r="N11" s="440">
        <f>'PFP_I Equip Proj'!E38</f>
        <v>0</v>
      </c>
      <c r="O11" s="441"/>
    </row>
    <row r="12" spans="1:17" ht="14.1" customHeight="1">
      <c r="A12" s="433" t="s">
        <v>12</v>
      </c>
      <c r="B12" s="434"/>
      <c r="C12" s="434"/>
      <c r="D12" s="434"/>
      <c r="E12" s="434"/>
      <c r="F12" s="434"/>
      <c r="G12" s="434"/>
      <c r="H12" s="434"/>
      <c r="I12" s="434"/>
      <c r="J12" s="434"/>
      <c r="K12" s="434"/>
      <c r="L12" s="434"/>
      <c r="M12" s="434"/>
      <c r="N12" s="440">
        <f>'PFP_I Equip Proj'!F38</f>
        <v>0</v>
      </c>
      <c r="O12" s="441"/>
    </row>
    <row r="13" spans="1:17" ht="14.1" customHeight="1">
      <c r="A13" s="433" t="s">
        <v>13</v>
      </c>
      <c r="B13" s="434"/>
      <c r="C13" s="434"/>
      <c r="D13" s="434"/>
      <c r="E13" s="434"/>
      <c r="F13" s="434"/>
      <c r="G13" s="434"/>
      <c r="H13" s="434"/>
      <c r="I13" s="434"/>
      <c r="J13" s="434"/>
      <c r="K13" s="434"/>
      <c r="L13" s="434"/>
      <c r="M13" s="434"/>
      <c r="N13" s="449"/>
      <c r="O13" s="450"/>
    </row>
    <row r="14" spans="1:17" s="4" customFormat="1" ht="14.1" customHeight="1">
      <c r="A14" s="447" t="s">
        <v>14</v>
      </c>
      <c r="B14" s="448"/>
      <c r="C14" s="448"/>
      <c r="D14" s="448"/>
      <c r="E14" s="448"/>
      <c r="F14" s="448"/>
      <c r="G14" s="448"/>
      <c r="H14" s="448"/>
      <c r="I14" s="448"/>
      <c r="J14" s="448"/>
      <c r="K14" s="448"/>
      <c r="L14" s="448"/>
      <c r="M14" s="448"/>
      <c r="N14" s="451">
        <f>SUM(N15:O16)</f>
        <v>0</v>
      </c>
      <c r="O14" s="452"/>
    </row>
    <row r="15" spans="1:17" ht="14.1" customHeight="1">
      <c r="A15" s="433" t="s">
        <v>212</v>
      </c>
      <c r="B15" s="434"/>
      <c r="C15" s="434"/>
      <c r="D15" s="434"/>
      <c r="E15" s="434"/>
      <c r="F15" s="434"/>
      <c r="G15" s="434"/>
      <c r="H15" s="434"/>
      <c r="I15" s="434"/>
      <c r="J15" s="434"/>
      <c r="K15" s="434"/>
      <c r="L15" s="434"/>
      <c r="M15" s="434"/>
      <c r="N15" s="440">
        <f>'PFP_I Equip Proj'!G38</f>
        <v>0</v>
      </c>
      <c r="O15" s="441"/>
    </row>
    <row r="16" spans="1:17" ht="14.1" customHeight="1">
      <c r="A16" s="433" t="s">
        <v>213</v>
      </c>
      <c r="B16" s="434"/>
      <c r="C16" s="434"/>
      <c r="D16" s="434"/>
      <c r="E16" s="434"/>
      <c r="F16" s="434"/>
      <c r="G16" s="434"/>
      <c r="H16" s="434"/>
      <c r="I16" s="434"/>
      <c r="J16" s="434"/>
      <c r="K16" s="434"/>
      <c r="L16" s="434"/>
      <c r="M16" s="434"/>
      <c r="N16" s="440">
        <f>'PFP_I Equip Proj'!H38</f>
        <v>0</v>
      </c>
      <c r="O16" s="441"/>
    </row>
    <row r="17" spans="1:17" ht="14.1" customHeight="1">
      <c r="A17" s="444" t="s">
        <v>15</v>
      </c>
      <c r="B17" s="445"/>
      <c r="C17" s="445"/>
      <c r="D17" s="445"/>
      <c r="E17" s="445"/>
      <c r="F17" s="445"/>
      <c r="G17" s="445"/>
      <c r="H17" s="445"/>
      <c r="I17" s="445"/>
      <c r="J17" s="445"/>
      <c r="K17" s="445"/>
      <c r="L17" s="445"/>
      <c r="M17" s="445"/>
      <c r="N17" s="445"/>
      <c r="O17" s="446"/>
    </row>
    <row r="18" spans="1:17" ht="14.1" customHeight="1">
      <c r="A18" s="433" t="s">
        <v>16</v>
      </c>
      <c r="B18" s="434"/>
      <c r="C18" s="434"/>
      <c r="D18" s="434"/>
      <c r="E18" s="434"/>
      <c r="F18" s="434"/>
      <c r="G18" s="434"/>
      <c r="H18" s="434"/>
      <c r="I18" s="434"/>
      <c r="J18" s="434"/>
      <c r="K18" s="434"/>
      <c r="L18" s="434"/>
      <c r="M18" s="434"/>
      <c r="N18" s="440">
        <f>'PFP_II Desp Viagens'!M25</f>
        <v>0</v>
      </c>
      <c r="O18" s="441"/>
      <c r="P18" s="3"/>
    </row>
    <row r="19" spans="1:17" ht="14.1" customHeight="1">
      <c r="A19" s="433" t="s">
        <v>17</v>
      </c>
      <c r="B19" s="434"/>
      <c r="C19" s="434"/>
      <c r="D19" s="434"/>
      <c r="E19" s="434"/>
      <c r="F19" s="434"/>
      <c r="G19" s="434"/>
      <c r="H19" s="434"/>
      <c r="I19" s="434"/>
      <c r="J19" s="434"/>
      <c r="K19" s="434"/>
      <c r="L19" s="434"/>
      <c r="M19" s="434"/>
      <c r="N19" s="402">
        <f>'PFP_III Ser Graf'!G31</f>
        <v>0</v>
      </c>
      <c r="O19" s="403"/>
      <c r="P19" s="3"/>
    </row>
    <row r="20" spans="1:17" ht="14.1" customHeight="1">
      <c r="A20" s="433" t="s">
        <v>18</v>
      </c>
      <c r="B20" s="434"/>
      <c r="C20" s="434"/>
      <c r="D20" s="434"/>
      <c r="E20" s="434"/>
      <c r="F20" s="434"/>
      <c r="G20" s="434"/>
      <c r="H20" s="434"/>
      <c r="I20" s="434"/>
      <c r="J20" s="434"/>
      <c r="K20" s="434"/>
      <c r="L20" s="434"/>
      <c r="M20" s="434"/>
      <c r="N20" s="402">
        <f>'PFP_IV Desp Gerais'!H29:H29</f>
        <v>0</v>
      </c>
      <c r="O20" s="403"/>
      <c r="P20" s="3"/>
    </row>
    <row r="21" spans="1:17" ht="14.1" customHeight="1">
      <c r="A21" s="447" t="s">
        <v>19</v>
      </c>
      <c r="B21" s="448"/>
      <c r="C21" s="448"/>
      <c r="D21" s="448"/>
      <c r="E21" s="448"/>
      <c r="F21" s="448"/>
      <c r="G21" s="448"/>
      <c r="H21" s="448"/>
      <c r="I21" s="448"/>
      <c r="J21" s="448"/>
      <c r="K21" s="448"/>
      <c r="L21" s="448"/>
      <c r="M21" s="448"/>
      <c r="N21" s="442">
        <f>N18+N19+N20</f>
        <v>0</v>
      </c>
      <c r="O21" s="443"/>
      <c r="P21" s="3"/>
    </row>
    <row r="22" spans="1:17" ht="14.1" customHeight="1">
      <c r="A22" s="414" t="s">
        <v>20</v>
      </c>
      <c r="B22" s="415"/>
      <c r="C22" s="415"/>
      <c r="D22" s="415"/>
      <c r="E22" s="415"/>
      <c r="F22" s="415"/>
      <c r="G22" s="415"/>
      <c r="H22" s="415"/>
      <c r="I22" s="415"/>
      <c r="J22" s="415"/>
      <c r="K22" s="415"/>
      <c r="L22" s="415"/>
      <c r="M22" s="415"/>
      <c r="N22" s="442">
        <f>N23+N24+N25</f>
        <v>0</v>
      </c>
      <c r="O22" s="443"/>
      <c r="P22" s="3"/>
    </row>
    <row r="23" spans="1:17" ht="14.1" customHeight="1">
      <c r="A23" s="433" t="s">
        <v>216</v>
      </c>
      <c r="B23" s="434"/>
      <c r="C23" s="434"/>
      <c r="D23" s="434"/>
      <c r="E23" s="434"/>
      <c r="F23" s="434"/>
      <c r="G23" s="434"/>
      <c r="H23" s="434"/>
      <c r="I23" s="434"/>
      <c r="J23" s="434"/>
      <c r="K23" s="434"/>
      <c r="L23" s="434"/>
      <c r="M23" s="434"/>
      <c r="N23" s="440">
        <f>'PFP_XIII_ Det_ custos Adm_'!G34</f>
        <v>0</v>
      </c>
      <c r="O23" s="441"/>
      <c r="P23" s="3"/>
    </row>
    <row r="24" spans="1:17" ht="14.1" customHeight="1">
      <c r="A24" s="433" t="s">
        <v>214</v>
      </c>
      <c r="B24" s="434"/>
      <c r="C24" s="434"/>
      <c r="D24" s="434"/>
      <c r="E24" s="434"/>
      <c r="F24" s="434"/>
      <c r="G24" s="434"/>
      <c r="H24" s="434"/>
      <c r="I24" s="434"/>
      <c r="J24" s="434"/>
      <c r="K24" s="434"/>
      <c r="L24" s="434"/>
      <c r="M24" s="434"/>
      <c r="N24" s="402">
        <f>0.08*(N10+N14+N18+N19+N20+N23)</f>
        <v>0</v>
      </c>
      <c r="O24" s="403"/>
    </row>
    <row r="25" spans="1:17" ht="14.1" customHeight="1">
      <c r="A25" s="433" t="s">
        <v>215</v>
      </c>
      <c r="B25" s="434"/>
      <c r="C25" s="434"/>
      <c r="D25" s="434"/>
      <c r="E25" s="434"/>
      <c r="F25" s="434"/>
      <c r="G25" s="434"/>
      <c r="H25" s="434"/>
      <c r="I25" s="434"/>
      <c r="J25" s="434"/>
      <c r="K25" s="434"/>
      <c r="L25" s="434"/>
      <c r="M25" s="434"/>
      <c r="N25" s="440">
        <f>0.1662*(PFP!N10+PFP!N14+PFP!N18+PFP!N19+PFP!N20+PFP!N23+PFP!N24)</f>
        <v>0</v>
      </c>
      <c r="O25" s="441"/>
      <c r="Q25" s="5"/>
    </row>
    <row r="26" spans="1:17" ht="14.1" customHeight="1">
      <c r="A26" s="414" t="s">
        <v>21</v>
      </c>
      <c r="B26" s="415"/>
      <c r="C26" s="415"/>
      <c r="D26" s="415"/>
      <c r="E26" s="415"/>
      <c r="F26" s="415"/>
      <c r="G26" s="415"/>
      <c r="H26" s="415"/>
      <c r="I26" s="415"/>
      <c r="J26" s="415"/>
      <c r="K26" s="415"/>
      <c r="L26" s="415"/>
      <c r="M26" s="415"/>
      <c r="N26" s="416">
        <f>N8+N22</f>
        <v>0</v>
      </c>
      <c r="O26" s="417"/>
      <c r="Q26" s="6"/>
    </row>
    <row r="27" spans="1:17" ht="14.1" customHeight="1">
      <c r="A27" s="435" t="s">
        <v>22</v>
      </c>
      <c r="B27" s="436"/>
      <c r="C27" s="436"/>
      <c r="D27" s="436"/>
      <c r="E27" s="436"/>
      <c r="F27" s="436"/>
      <c r="G27" s="436"/>
      <c r="H27" s="436"/>
      <c r="I27" s="436"/>
      <c r="J27" s="436"/>
      <c r="K27" s="436"/>
      <c r="L27" s="436"/>
      <c r="M27" s="436"/>
      <c r="N27" s="436"/>
      <c r="O27" s="437"/>
    </row>
    <row r="28" spans="1:17" ht="14.1" customHeight="1">
      <c r="A28" s="433" t="s">
        <v>23</v>
      </c>
      <c r="B28" s="434"/>
      <c r="C28" s="434"/>
      <c r="D28" s="434"/>
      <c r="E28" s="434"/>
      <c r="F28" s="434"/>
      <c r="G28" s="434"/>
      <c r="H28" s="434"/>
      <c r="I28" s="434"/>
      <c r="J28" s="434"/>
      <c r="K28" s="434"/>
      <c r="L28" s="434"/>
      <c r="M28" s="434"/>
      <c r="N28" s="402">
        <f>'PFP_V Topografia'!G47</f>
        <v>0</v>
      </c>
      <c r="O28" s="403"/>
    </row>
    <row r="29" spans="1:17" ht="14.1" customHeight="1">
      <c r="A29" s="433" t="s">
        <v>24</v>
      </c>
      <c r="B29" s="434"/>
      <c r="C29" s="434"/>
      <c r="D29" s="434"/>
      <c r="E29" s="434"/>
      <c r="F29" s="434"/>
      <c r="G29" s="434"/>
      <c r="H29" s="434"/>
      <c r="I29" s="434"/>
      <c r="J29" s="434"/>
      <c r="K29" s="434"/>
      <c r="L29" s="434"/>
      <c r="M29" s="434"/>
      <c r="N29" s="438">
        <v>0</v>
      </c>
      <c r="O29" s="439"/>
    </row>
    <row r="30" spans="1:17" ht="14.1" customHeight="1">
      <c r="A30" s="433" t="s">
        <v>25</v>
      </c>
      <c r="B30" s="434"/>
      <c r="C30" s="434"/>
      <c r="D30" s="434"/>
      <c r="E30" s="434"/>
      <c r="F30" s="434"/>
      <c r="G30" s="434"/>
      <c r="H30" s="434"/>
      <c r="I30" s="434"/>
      <c r="J30" s="434"/>
      <c r="K30" s="434"/>
      <c r="L30" s="434"/>
      <c r="M30" s="434"/>
      <c r="N30" s="402">
        <f>'PFP_VII Geotecnia'!G57</f>
        <v>0</v>
      </c>
      <c r="O30" s="403"/>
    </row>
    <row r="31" spans="1:17" ht="14.1" customHeight="1">
      <c r="A31" s="433" t="s">
        <v>26</v>
      </c>
      <c r="B31" s="434"/>
      <c r="C31" s="434"/>
      <c r="D31" s="434"/>
      <c r="E31" s="434"/>
      <c r="F31" s="434"/>
      <c r="G31" s="434"/>
      <c r="H31" s="434"/>
      <c r="I31" s="434"/>
      <c r="J31" s="434"/>
      <c r="K31" s="434"/>
      <c r="L31" s="434"/>
      <c r="M31" s="434"/>
      <c r="N31" s="402">
        <v>0</v>
      </c>
      <c r="O31" s="403"/>
    </row>
    <row r="32" spans="1:17" ht="14.1" customHeight="1">
      <c r="A32" s="433" t="s">
        <v>27</v>
      </c>
      <c r="B32" s="434"/>
      <c r="C32" s="434"/>
      <c r="D32" s="434"/>
      <c r="E32" s="434"/>
      <c r="F32" s="434"/>
      <c r="G32" s="434"/>
      <c r="H32" s="434"/>
      <c r="I32" s="434"/>
      <c r="J32" s="434"/>
      <c r="K32" s="434"/>
      <c r="L32" s="434"/>
      <c r="M32" s="434"/>
      <c r="N32" s="402">
        <v>0</v>
      </c>
      <c r="O32" s="403"/>
    </row>
    <row r="33" spans="1:17" ht="15" customHeight="1">
      <c r="A33" s="414" t="s">
        <v>28</v>
      </c>
      <c r="B33" s="415"/>
      <c r="C33" s="415"/>
      <c r="D33" s="415"/>
      <c r="E33" s="415"/>
      <c r="F33" s="415"/>
      <c r="G33" s="415"/>
      <c r="H33" s="415"/>
      <c r="I33" s="415"/>
      <c r="J33" s="415"/>
      <c r="K33" s="415"/>
      <c r="L33" s="415"/>
      <c r="M33" s="415"/>
      <c r="N33" s="416">
        <f>SUM(N28:O32)</f>
        <v>0</v>
      </c>
      <c r="O33" s="417"/>
      <c r="Q33" s="3"/>
    </row>
    <row r="34" spans="1:17" ht="15" customHeight="1">
      <c r="A34" s="418" t="s">
        <v>29</v>
      </c>
      <c r="B34" s="419"/>
      <c r="C34" s="419"/>
      <c r="D34" s="419"/>
      <c r="E34" s="419"/>
      <c r="F34" s="419"/>
      <c r="G34" s="419"/>
      <c r="H34" s="419"/>
      <c r="I34" s="419"/>
      <c r="J34" s="419"/>
      <c r="K34" s="419"/>
      <c r="L34" s="419"/>
      <c r="M34" s="419"/>
      <c r="N34" s="420">
        <f>N26+N33</f>
        <v>0</v>
      </c>
      <c r="O34" s="421"/>
    </row>
    <row r="35" spans="1:17" ht="12.6" customHeight="1">
      <c r="A35" s="422" t="s">
        <v>30</v>
      </c>
      <c r="B35" s="409"/>
      <c r="C35" s="409"/>
      <c r="D35" s="409"/>
      <c r="E35" s="409"/>
      <c r="F35" s="409"/>
      <c r="G35" s="409"/>
      <c r="H35" s="409"/>
      <c r="I35" s="409"/>
      <c r="J35" s="409" t="s">
        <v>31</v>
      </c>
      <c r="K35" s="409"/>
      <c r="L35" s="409"/>
      <c r="M35" s="409"/>
      <c r="N35" s="409"/>
      <c r="O35" s="410"/>
    </row>
    <row r="36" spans="1:17" ht="12.6" customHeight="1">
      <c r="A36" s="407"/>
      <c r="B36" s="408"/>
      <c r="C36" s="408"/>
      <c r="D36" s="408"/>
      <c r="E36" s="408"/>
      <c r="F36" s="408"/>
      <c r="G36" s="408"/>
      <c r="H36" s="408"/>
      <c r="I36" s="408"/>
      <c r="J36" s="7"/>
      <c r="K36" s="8"/>
      <c r="L36" s="8"/>
      <c r="M36" s="8"/>
      <c r="N36" s="8"/>
      <c r="O36" s="308"/>
    </row>
    <row r="37" spans="1:17" ht="12.6" customHeight="1">
      <c r="A37" s="411" t="s">
        <v>32</v>
      </c>
      <c r="B37" s="412"/>
      <c r="C37" s="412"/>
      <c r="D37" s="412"/>
      <c r="E37" s="412"/>
      <c r="F37" s="412"/>
      <c r="G37" s="412"/>
      <c r="H37" s="412"/>
      <c r="I37" s="412"/>
      <c r="J37" s="412"/>
      <c r="K37" s="412"/>
      <c r="L37" s="412"/>
      <c r="M37" s="412"/>
      <c r="N37" s="412" t="s">
        <v>33</v>
      </c>
      <c r="O37" s="413"/>
    </row>
    <row r="38" spans="1:17" ht="12.6" customHeight="1">
      <c r="A38" s="426"/>
      <c r="B38" s="427"/>
      <c r="C38" s="427"/>
      <c r="D38" s="427"/>
      <c r="E38" s="427"/>
      <c r="F38" s="427"/>
      <c r="G38" s="427"/>
      <c r="H38" s="427"/>
      <c r="I38" s="427"/>
      <c r="J38" s="427"/>
      <c r="K38" s="427"/>
      <c r="L38" s="427"/>
      <c r="M38" s="427"/>
      <c r="N38" s="428"/>
      <c r="O38" s="429"/>
    </row>
    <row r="39" spans="1:17" s="2" customFormat="1" ht="9.75" customHeight="1">
      <c r="A39" s="309" t="s">
        <v>34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10"/>
      <c r="O39" s="310"/>
    </row>
    <row r="40" spans="1:17" s="2" customFormat="1" ht="12" customHeight="1">
      <c r="A40" s="311" t="s">
        <v>35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312"/>
    </row>
    <row r="41" spans="1:17" s="2" customFormat="1" ht="12" customHeight="1">
      <c r="A41" s="430" t="s">
        <v>36</v>
      </c>
      <c r="B41" s="431"/>
      <c r="C41" s="431"/>
      <c r="D41" s="431"/>
      <c r="E41" s="431"/>
      <c r="F41" s="431"/>
      <c r="G41" s="431"/>
      <c r="H41" s="431"/>
      <c r="I41" s="431"/>
      <c r="J41" s="431"/>
      <c r="K41" s="431"/>
      <c r="L41" s="431"/>
      <c r="M41" s="431"/>
      <c r="N41" s="431"/>
      <c r="O41" s="432"/>
    </row>
    <row r="42" spans="1:17" s="2" customFormat="1" ht="12" customHeight="1">
      <c r="A42" s="398" t="s">
        <v>37</v>
      </c>
      <c r="B42" s="399"/>
      <c r="C42" s="399"/>
      <c r="D42" s="399"/>
      <c r="E42" s="399"/>
      <c r="F42" s="399"/>
      <c r="G42" s="399"/>
      <c r="H42" s="399"/>
      <c r="I42" s="399"/>
      <c r="J42" s="399"/>
      <c r="K42" s="399"/>
      <c r="L42" s="399"/>
      <c r="M42" s="399"/>
      <c r="O42" s="314"/>
    </row>
    <row r="43" spans="1:17" s="2" customFormat="1" ht="12" customHeight="1">
      <c r="A43" s="430" t="s">
        <v>217</v>
      </c>
      <c r="B43" s="431"/>
      <c r="C43" s="431"/>
      <c r="D43" s="431"/>
      <c r="E43" s="431"/>
      <c r="F43" s="431"/>
      <c r="G43" s="431"/>
      <c r="H43" s="431"/>
      <c r="I43" s="431"/>
      <c r="J43" s="431"/>
      <c r="K43" s="431"/>
      <c r="L43" s="431"/>
      <c r="M43" s="431"/>
      <c r="N43" s="431"/>
      <c r="O43" s="432"/>
    </row>
    <row r="44" spans="1:17" s="2" customFormat="1" ht="12" customHeight="1">
      <c r="A44" s="313" t="s">
        <v>218</v>
      </c>
      <c r="O44" s="314"/>
    </row>
    <row r="45" spans="1:17" s="2" customFormat="1" ht="12" customHeight="1">
      <c r="A45" s="313" t="s">
        <v>38</v>
      </c>
      <c r="O45" s="314"/>
    </row>
    <row r="46" spans="1:17" s="2" customFormat="1" ht="12" customHeight="1">
      <c r="A46" s="313" t="s">
        <v>39</v>
      </c>
      <c r="O46" s="314"/>
    </row>
    <row r="47" spans="1:17" ht="16.5" customHeight="1">
      <c r="A47" s="404" t="s">
        <v>40</v>
      </c>
      <c r="B47" s="405"/>
      <c r="C47" s="405"/>
      <c r="D47" s="405"/>
      <c r="E47" s="405"/>
      <c r="F47" s="405"/>
      <c r="G47" s="405"/>
      <c r="H47" s="405"/>
      <c r="I47" s="405"/>
      <c r="J47" s="405"/>
      <c r="K47" s="405"/>
      <c r="L47" s="405"/>
      <c r="M47" s="405"/>
      <c r="N47" s="405"/>
      <c r="O47" s="406"/>
    </row>
    <row r="48" spans="1:17">
      <c r="A48" s="404" t="s">
        <v>41</v>
      </c>
      <c r="B48" s="405"/>
      <c r="C48" s="405"/>
      <c r="D48" s="405"/>
      <c r="E48" s="405"/>
      <c r="F48" s="405"/>
      <c r="G48" s="405"/>
      <c r="H48" s="405"/>
      <c r="I48" s="405"/>
      <c r="J48" s="405"/>
      <c r="K48" s="405"/>
      <c r="L48" s="405"/>
      <c r="M48" s="405"/>
      <c r="N48" s="405"/>
      <c r="O48" s="406"/>
    </row>
    <row r="49" spans="1:15">
      <c r="A49" s="423" t="s">
        <v>42</v>
      </c>
      <c r="B49" s="424"/>
      <c r="C49" s="424"/>
      <c r="D49" s="424"/>
      <c r="E49" s="424"/>
      <c r="F49" s="424"/>
      <c r="G49" s="424"/>
      <c r="H49" s="424"/>
      <c r="I49" s="424"/>
      <c r="J49" s="424"/>
      <c r="K49" s="424"/>
      <c r="L49" s="424"/>
      <c r="M49" s="424"/>
      <c r="N49" s="424"/>
      <c r="O49" s="425"/>
    </row>
  </sheetData>
  <mergeCells count="72">
    <mergeCell ref="A11:M11"/>
    <mergeCell ref="N11:O11"/>
    <mergeCell ref="A1:M2"/>
    <mergeCell ref="N1:O1"/>
    <mergeCell ref="N2:O2"/>
    <mergeCell ref="A3:O3"/>
    <mergeCell ref="I5:M5"/>
    <mergeCell ref="I6:M6"/>
    <mergeCell ref="N10:O10"/>
    <mergeCell ref="A12:M12"/>
    <mergeCell ref="N12:O12"/>
    <mergeCell ref="A13:M13"/>
    <mergeCell ref="A5:H5"/>
    <mergeCell ref="A6:H6"/>
    <mergeCell ref="A7:O7"/>
    <mergeCell ref="A8:M8"/>
    <mergeCell ref="N8:O8"/>
    <mergeCell ref="A9:O9"/>
    <mergeCell ref="A10:M10"/>
    <mergeCell ref="A21:M21"/>
    <mergeCell ref="N21:O21"/>
    <mergeCell ref="N13:O13"/>
    <mergeCell ref="A14:M14"/>
    <mergeCell ref="N14:O14"/>
    <mergeCell ref="A15:M15"/>
    <mergeCell ref="N15:O15"/>
    <mergeCell ref="A16:M16"/>
    <mergeCell ref="N16:O16"/>
    <mergeCell ref="A18:M18"/>
    <mergeCell ref="A17:O17"/>
    <mergeCell ref="A19:M19"/>
    <mergeCell ref="N19:O19"/>
    <mergeCell ref="A20:M20"/>
    <mergeCell ref="N20:O20"/>
    <mergeCell ref="N18:O18"/>
    <mergeCell ref="A24:M24"/>
    <mergeCell ref="N24:O24"/>
    <mergeCell ref="A25:M25"/>
    <mergeCell ref="N25:O25"/>
    <mergeCell ref="A22:M22"/>
    <mergeCell ref="N22:O22"/>
    <mergeCell ref="A23:M23"/>
    <mergeCell ref="N23:O23"/>
    <mergeCell ref="A30:M30"/>
    <mergeCell ref="N30:O30"/>
    <mergeCell ref="A31:M31"/>
    <mergeCell ref="N31:O31"/>
    <mergeCell ref="A26:M26"/>
    <mergeCell ref="N26:O26"/>
    <mergeCell ref="A27:O27"/>
    <mergeCell ref="A29:M29"/>
    <mergeCell ref="N29:O29"/>
    <mergeCell ref="A28:M28"/>
    <mergeCell ref="N28:O28"/>
    <mergeCell ref="A34:M34"/>
    <mergeCell ref="N34:O34"/>
    <mergeCell ref="A35:I35"/>
    <mergeCell ref="A49:O49"/>
    <mergeCell ref="A38:M38"/>
    <mergeCell ref="N38:O38"/>
    <mergeCell ref="A41:O41"/>
    <mergeCell ref="A43:O43"/>
    <mergeCell ref="A32:M32"/>
    <mergeCell ref="N32:O32"/>
    <mergeCell ref="A47:O47"/>
    <mergeCell ref="A48:O48"/>
    <mergeCell ref="A36:I36"/>
    <mergeCell ref="J35:O35"/>
    <mergeCell ref="A37:M37"/>
    <mergeCell ref="N37:O37"/>
    <mergeCell ref="A33:M33"/>
    <mergeCell ref="N33:O33"/>
  </mergeCells>
  <phoneticPr fontId="19" type="noConversion"/>
  <printOptions horizontalCentered="1" verticalCentered="1"/>
  <pageMargins left="0.78740157480314965" right="0.39370078740157483" top="0.98425196850393704" bottom="0.39370078740157483" header="0.51181102362204722" footer="0.51181102362204722"/>
  <pageSetup paperSize="9" firstPageNumber="0" fitToHeight="5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G44"/>
  <sheetViews>
    <sheetView showGridLines="0" view="pageBreakPreview" zoomScaleSheetLayoutView="100" workbookViewId="0">
      <selection activeCell="F44" sqref="F44"/>
    </sheetView>
  </sheetViews>
  <sheetFormatPr defaultColWidth="11.42578125" defaultRowHeight="15" customHeight="1"/>
  <cols>
    <col min="1" max="1" width="3.85546875" style="59" customWidth="1"/>
    <col min="2" max="2" width="30.7109375" style="59" customWidth="1"/>
    <col min="3" max="3" width="14.7109375" style="59" customWidth="1"/>
    <col min="4" max="4" width="6.7109375" style="59" customWidth="1"/>
    <col min="5" max="5" width="7.7109375" style="59" customWidth="1"/>
    <col min="6" max="6" width="13.140625" style="59" customWidth="1"/>
    <col min="7" max="7" width="12.85546875" style="59" customWidth="1"/>
    <col min="8" max="16384" width="11.42578125" style="59"/>
  </cols>
  <sheetData>
    <row r="1" spans="1:7" ht="11.25">
      <c r="A1" s="700" t="s">
        <v>132</v>
      </c>
      <c r="B1" s="701"/>
      <c r="C1" s="701"/>
      <c r="D1" s="701"/>
      <c r="E1" s="701"/>
      <c r="F1" s="701"/>
      <c r="G1" s="151" t="s">
        <v>1</v>
      </c>
    </row>
    <row r="2" spans="1:7" ht="18">
      <c r="A2" s="702"/>
      <c r="B2" s="703"/>
      <c r="C2" s="703"/>
      <c r="D2" s="703"/>
      <c r="E2" s="703"/>
      <c r="F2" s="703"/>
      <c r="G2" s="152" t="s">
        <v>133</v>
      </c>
    </row>
    <row r="3" spans="1:7" s="12" customFormat="1" ht="11.25">
      <c r="A3" s="485" t="s">
        <v>3</v>
      </c>
      <c r="B3" s="486"/>
      <c r="C3" s="486"/>
      <c r="D3" s="486"/>
      <c r="E3" s="486"/>
      <c r="F3" s="486"/>
      <c r="G3" s="487"/>
    </row>
    <row r="4" spans="1:7" s="12" customFormat="1" ht="18" customHeight="1">
      <c r="A4" s="475"/>
      <c r="B4" s="476"/>
      <c r="C4" s="476"/>
      <c r="D4" s="476"/>
      <c r="E4" s="476"/>
      <c r="F4" s="476"/>
      <c r="G4" s="477"/>
    </row>
    <row r="5" spans="1:7" s="12" customFormat="1" ht="11.25">
      <c r="A5" s="490" t="s">
        <v>4</v>
      </c>
      <c r="B5" s="492"/>
      <c r="C5" s="490" t="s">
        <v>5</v>
      </c>
      <c r="D5" s="491"/>
      <c r="E5" s="491"/>
      <c r="F5" s="492"/>
      <c r="G5" s="163" t="s">
        <v>6</v>
      </c>
    </row>
    <row r="6" spans="1:7" s="12" customFormat="1" ht="37.5" customHeight="1">
      <c r="A6" s="696" t="str">
        <f>PFP!A6</f>
        <v xml:space="preserve">Projeto de Implantação do Sistema de Esgotamento Sanitário da sede do Município de Jussara - BA
</v>
      </c>
      <c r="B6" s="697"/>
      <c r="C6" s="696" t="str">
        <f>PFP!I6</f>
        <v>Projeto de Implantação do Sistema de Esgotamento Sanitário da sede do Município de Jussara - BA</v>
      </c>
      <c r="D6" s="706"/>
      <c r="E6" s="706"/>
      <c r="F6" s="697"/>
      <c r="G6" s="164"/>
    </row>
    <row r="7" spans="1:7" ht="12.6" customHeight="1">
      <c r="A7" s="704" t="s">
        <v>75</v>
      </c>
      <c r="B7" s="704"/>
      <c r="C7" s="704"/>
      <c r="D7" s="704"/>
      <c r="E7" s="704"/>
      <c r="F7" s="705" t="s">
        <v>109</v>
      </c>
      <c r="G7" s="705"/>
    </row>
    <row r="8" spans="1:7" ht="12.6" customHeight="1">
      <c r="A8" s="704"/>
      <c r="B8" s="704"/>
      <c r="C8" s="704"/>
      <c r="D8" s="704"/>
      <c r="E8" s="704"/>
      <c r="F8" s="198" t="s">
        <v>110</v>
      </c>
      <c r="G8" s="198" t="s">
        <v>111</v>
      </c>
    </row>
    <row r="9" spans="1:7" ht="15" customHeight="1">
      <c r="A9" s="107" t="s">
        <v>134</v>
      </c>
      <c r="B9" s="693" t="s">
        <v>135</v>
      </c>
      <c r="C9" s="693"/>
      <c r="D9" s="693"/>
      <c r="E9" s="693"/>
      <c r="F9" s="107"/>
      <c r="G9" s="108"/>
    </row>
    <row r="10" spans="1:7" ht="15" customHeight="1">
      <c r="A10" s="65" t="s">
        <v>51</v>
      </c>
      <c r="B10" s="109" t="s">
        <v>136</v>
      </c>
      <c r="C10" s="110"/>
      <c r="D10" s="110"/>
      <c r="E10" s="110"/>
      <c r="F10" s="184">
        <v>0.01</v>
      </c>
      <c r="G10" s="145">
        <f>F10*'PFP_I Equip Proj'!$E$38</f>
        <v>0</v>
      </c>
    </row>
    <row r="11" spans="1:7" ht="15" customHeight="1">
      <c r="A11" s="65" t="s">
        <v>52</v>
      </c>
      <c r="B11" s="109" t="s">
        <v>137</v>
      </c>
      <c r="C11" s="110"/>
      <c r="D11" s="110"/>
      <c r="E11" s="110"/>
      <c r="F11" s="184">
        <v>0.2</v>
      </c>
      <c r="G11" s="145">
        <f>F11*'PFP_I Equip Proj'!$E$38</f>
        <v>0</v>
      </c>
    </row>
    <row r="12" spans="1:7" ht="15" customHeight="1">
      <c r="A12" s="65" t="s">
        <v>53</v>
      </c>
      <c r="B12" s="109" t="s">
        <v>138</v>
      </c>
      <c r="C12" s="110"/>
      <c r="D12" s="110"/>
      <c r="E12" s="110"/>
      <c r="F12" s="184">
        <v>8.5000000000000006E-2</v>
      </c>
      <c r="G12" s="145">
        <f>F12*'PFP_I Equip Proj'!$E$38</f>
        <v>0</v>
      </c>
    </row>
    <row r="13" spans="1:7" ht="15" customHeight="1">
      <c r="A13" s="65" t="s">
        <v>139</v>
      </c>
      <c r="B13" s="109" t="s">
        <v>140</v>
      </c>
      <c r="C13" s="110"/>
      <c r="D13" s="110"/>
      <c r="E13" s="110"/>
      <c r="F13" s="184">
        <v>2E-3</v>
      </c>
      <c r="G13" s="145">
        <f>F13*'PFP_I Equip Proj'!$E$38</f>
        <v>0</v>
      </c>
    </row>
    <row r="14" spans="1:7" ht="15" customHeight="1">
      <c r="A14" s="65" t="s">
        <v>141</v>
      </c>
      <c r="B14" s="109" t="s">
        <v>142</v>
      </c>
      <c r="C14" s="110"/>
      <c r="D14" s="110"/>
      <c r="E14" s="110"/>
      <c r="F14" s="184">
        <v>2.5000000000000001E-2</v>
      </c>
      <c r="G14" s="145">
        <f>F14*'PFP_I Equip Proj'!$E$38</f>
        <v>0</v>
      </c>
    </row>
    <row r="15" spans="1:7" ht="15" customHeight="1">
      <c r="A15" s="65" t="s">
        <v>141</v>
      </c>
      <c r="B15" s="109" t="s">
        <v>143</v>
      </c>
      <c r="C15" s="110"/>
      <c r="D15" s="110"/>
      <c r="E15" s="110"/>
      <c r="F15" s="184">
        <v>6.0000000000000001E-3</v>
      </c>
      <c r="G15" s="145">
        <f>F15*'PFP_I Equip Proj'!$E$38</f>
        <v>0</v>
      </c>
    </row>
    <row r="16" spans="1:7" ht="15" customHeight="1">
      <c r="A16" s="65" t="s">
        <v>144</v>
      </c>
      <c r="B16" s="109" t="s">
        <v>145</v>
      </c>
      <c r="C16" s="110"/>
      <c r="D16" s="110"/>
      <c r="E16" s="110"/>
      <c r="F16" s="184">
        <v>0.03</v>
      </c>
      <c r="G16" s="145">
        <f>F16*'PFP_I Equip Proj'!$E$38</f>
        <v>0</v>
      </c>
    </row>
    <row r="17" spans="1:7" ht="15" customHeight="1">
      <c r="A17" s="65" t="s">
        <v>146</v>
      </c>
      <c r="B17" s="109" t="s">
        <v>147</v>
      </c>
      <c r="C17" s="110"/>
      <c r="D17" s="110"/>
      <c r="E17" s="110"/>
      <c r="F17" s="184">
        <v>0.01</v>
      </c>
      <c r="G17" s="145">
        <f>F17*'PFP_I Equip Proj'!$E$38</f>
        <v>0</v>
      </c>
    </row>
    <row r="18" spans="1:7" ht="15" customHeight="1">
      <c r="A18" s="65" t="s">
        <v>148</v>
      </c>
      <c r="B18" s="109" t="s">
        <v>149</v>
      </c>
      <c r="C18" s="110"/>
      <c r="D18" s="110"/>
      <c r="E18" s="110"/>
      <c r="F18" s="185">
        <v>1.4999999999999999E-2</v>
      </c>
      <c r="G18" s="146">
        <f>F18*'PFP_I Equip Proj'!$E$38</f>
        <v>0</v>
      </c>
    </row>
    <row r="19" spans="1:7" ht="15" customHeight="1">
      <c r="A19" s="692" t="s">
        <v>150</v>
      </c>
      <c r="B19" s="692"/>
      <c r="C19" s="692"/>
      <c r="D19" s="692"/>
      <c r="E19" s="692"/>
      <c r="F19" s="190">
        <f>ROUND(SUM(F10:F18),4)</f>
        <v>0.38300000000000001</v>
      </c>
      <c r="G19" s="191">
        <f>SUM(G10:G18)</f>
        <v>0</v>
      </c>
    </row>
    <row r="20" spans="1:7" ht="20.100000000000001" customHeight="1">
      <c r="A20" s="694"/>
      <c r="B20" s="695"/>
      <c r="C20" s="695"/>
      <c r="D20" s="695"/>
      <c r="E20" s="695"/>
      <c r="F20" s="695"/>
      <c r="G20" s="192"/>
    </row>
    <row r="21" spans="1:7" ht="15" customHeight="1">
      <c r="A21" s="111" t="s">
        <v>151</v>
      </c>
      <c r="B21" s="683" t="s">
        <v>152</v>
      </c>
      <c r="C21" s="683"/>
      <c r="D21" s="683"/>
      <c r="E21" s="683"/>
      <c r="F21" s="111"/>
      <c r="G21" s="112"/>
    </row>
    <row r="22" spans="1:7" ht="15" customHeight="1">
      <c r="A22" s="65" t="s">
        <v>46</v>
      </c>
      <c r="B22" s="113" t="s">
        <v>153</v>
      </c>
      <c r="C22" s="114"/>
      <c r="D22" s="114"/>
      <c r="E22" s="115"/>
      <c r="F22" s="185">
        <v>8.2199999999999995E-2</v>
      </c>
      <c r="G22" s="146">
        <f>F22*'PFP_I Equip Proj'!$E$38</f>
        <v>0</v>
      </c>
    </row>
    <row r="23" spans="1:7" ht="15" customHeight="1">
      <c r="A23" s="692" t="s">
        <v>154</v>
      </c>
      <c r="B23" s="692"/>
      <c r="C23" s="692"/>
      <c r="D23" s="692"/>
      <c r="E23" s="692"/>
      <c r="F23" s="190">
        <f>ROUND(SUM(F22:F22),4)</f>
        <v>8.2199999999999995E-2</v>
      </c>
      <c r="G23" s="191">
        <f>SUM(G22)</f>
        <v>0</v>
      </c>
    </row>
    <row r="24" spans="1:7" ht="20.100000000000001" customHeight="1">
      <c r="A24" s="193"/>
      <c r="B24" s="698"/>
      <c r="C24" s="698"/>
      <c r="D24" s="698"/>
      <c r="E24" s="698"/>
      <c r="F24" s="698"/>
      <c r="G24" s="699"/>
    </row>
    <row r="25" spans="1:7" ht="15" customHeight="1">
      <c r="A25" s="111" t="s">
        <v>47</v>
      </c>
      <c r="B25" s="683" t="s">
        <v>155</v>
      </c>
      <c r="C25" s="683"/>
      <c r="D25" s="683"/>
      <c r="E25" s="683"/>
      <c r="F25" s="186"/>
      <c r="G25" s="187"/>
    </row>
    <row r="26" spans="1:7" ht="15" customHeight="1">
      <c r="A26" s="65" t="s">
        <v>156</v>
      </c>
      <c r="B26" s="684" t="s">
        <v>157</v>
      </c>
      <c r="C26" s="684"/>
      <c r="D26" s="684"/>
      <c r="E26" s="685"/>
      <c r="F26" s="188">
        <v>4.5999999999999999E-2</v>
      </c>
      <c r="G26" s="189">
        <f>F26*'PFP_I Equip Proj'!$E$38</f>
        <v>0</v>
      </c>
    </row>
    <row r="27" spans="1:7" ht="15" customHeight="1">
      <c r="A27" s="65" t="s">
        <v>158</v>
      </c>
      <c r="B27" s="684" t="s">
        <v>159</v>
      </c>
      <c r="C27" s="684"/>
      <c r="D27" s="684"/>
      <c r="E27" s="685"/>
      <c r="F27" s="188">
        <v>0.10929999999999999</v>
      </c>
      <c r="G27" s="189">
        <f>F27*'PFP_I Equip Proj'!$E$38</f>
        <v>0</v>
      </c>
    </row>
    <row r="28" spans="1:7" ht="15" customHeight="1">
      <c r="A28" s="65" t="s">
        <v>160</v>
      </c>
      <c r="B28" s="684" t="s">
        <v>161</v>
      </c>
      <c r="C28" s="684"/>
      <c r="D28" s="684"/>
      <c r="E28" s="685"/>
      <c r="F28" s="188">
        <v>0.10199999999999999</v>
      </c>
      <c r="G28" s="189">
        <f>F28*'PFP_I Equip Proj'!$E$38</f>
        <v>0</v>
      </c>
    </row>
    <row r="29" spans="1:7" ht="15" customHeight="1">
      <c r="A29" s="692" t="s">
        <v>162</v>
      </c>
      <c r="B29" s="692"/>
      <c r="C29" s="692"/>
      <c r="D29" s="692"/>
      <c r="E29" s="692"/>
      <c r="F29" s="190">
        <f>ROUND(SUM(F26:F28),4)</f>
        <v>0.25729999999999997</v>
      </c>
      <c r="G29" s="191">
        <f>SUM(G26:G28)</f>
        <v>0</v>
      </c>
    </row>
    <row r="30" spans="1:7" ht="20.100000000000001" customHeight="1">
      <c r="A30" s="686"/>
      <c r="B30" s="687"/>
      <c r="C30" s="687"/>
      <c r="D30" s="687"/>
      <c r="E30" s="687"/>
      <c r="F30" s="687"/>
      <c r="G30" s="688"/>
    </row>
    <row r="31" spans="1:7" ht="15" customHeight="1">
      <c r="A31" s="111" t="s">
        <v>163</v>
      </c>
      <c r="B31" s="683" t="s">
        <v>164</v>
      </c>
      <c r="C31" s="683"/>
      <c r="D31" s="683"/>
      <c r="E31" s="683"/>
      <c r="F31" s="111"/>
      <c r="G31" s="112"/>
    </row>
    <row r="32" spans="1:7" ht="15" customHeight="1">
      <c r="A32" s="65" t="s">
        <v>165</v>
      </c>
      <c r="B32" s="691" t="s">
        <v>166</v>
      </c>
      <c r="C32" s="691"/>
      <c r="D32" s="691"/>
      <c r="E32" s="691"/>
      <c r="F32" s="188">
        <v>3.15E-2</v>
      </c>
      <c r="G32" s="189">
        <f>F32*'PFP_I Equip Proj'!$E$38</f>
        <v>0</v>
      </c>
    </row>
    <row r="33" spans="1:7" ht="15" customHeight="1">
      <c r="A33" s="65" t="s">
        <v>167</v>
      </c>
      <c r="B33" s="691" t="s">
        <v>168</v>
      </c>
      <c r="C33" s="691"/>
      <c r="D33" s="691"/>
      <c r="E33" s="691"/>
      <c r="F33" s="188">
        <v>8.6999999999999994E-3</v>
      </c>
      <c r="G33" s="189">
        <f>F33*'PFP_I Equip Proj'!$E$38</f>
        <v>0</v>
      </c>
    </row>
    <row r="34" spans="1:7" ht="15" customHeight="1">
      <c r="A34" s="692" t="s">
        <v>169</v>
      </c>
      <c r="B34" s="692"/>
      <c r="C34" s="692"/>
      <c r="D34" s="692"/>
      <c r="E34" s="692"/>
      <c r="F34" s="190">
        <f>SUM(F32:F33)</f>
        <v>4.02E-2</v>
      </c>
      <c r="G34" s="191">
        <f>SUM(G32:G33)</f>
        <v>0</v>
      </c>
    </row>
    <row r="35" spans="1:7" ht="20.100000000000001" customHeight="1">
      <c r="A35" s="194"/>
      <c r="B35" s="195"/>
      <c r="C35" s="195"/>
      <c r="D35" s="195"/>
      <c r="E35" s="195"/>
      <c r="F35" s="196"/>
      <c r="G35" s="197"/>
    </row>
    <row r="36" spans="1:7" ht="20.100000000000001" customHeight="1">
      <c r="A36" s="689" t="s">
        <v>170</v>
      </c>
      <c r="B36" s="690"/>
      <c r="C36" s="690"/>
      <c r="D36" s="690"/>
      <c r="E36" s="690"/>
      <c r="F36" s="199">
        <f>ROUND(F19+F23+F29+F34,4)</f>
        <v>0.76270000000000004</v>
      </c>
      <c r="G36" s="200">
        <f>G19+G23+G29+G34</f>
        <v>0</v>
      </c>
    </row>
    <row r="37" spans="1:7" ht="24.95" customHeight="1">
      <c r="A37" s="75" t="s">
        <v>30</v>
      </c>
      <c r="B37" s="88"/>
      <c r="C37" s="89"/>
      <c r="D37" s="75" t="s">
        <v>31</v>
      </c>
      <c r="E37" s="88"/>
      <c r="F37" s="88"/>
      <c r="G37" s="89"/>
    </row>
    <row r="38" spans="1:7" ht="24.95" customHeight="1">
      <c r="A38" s="116" t="s">
        <v>32</v>
      </c>
      <c r="B38" s="117"/>
      <c r="C38" s="117"/>
      <c r="D38" s="117"/>
      <c r="E38" s="118"/>
      <c r="F38" s="116" t="s">
        <v>33</v>
      </c>
      <c r="G38" s="118"/>
    </row>
    <row r="39" spans="1:7" ht="17.25" customHeight="1">
      <c r="A39" s="72" t="s">
        <v>126</v>
      </c>
      <c r="B39" s="70"/>
      <c r="C39" s="70"/>
      <c r="D39" s="70"/>
      <c r="E39" s="70"/>
      <c r="F39" s="70"/>
      <c r="G39" s="119"/>
    </row>
    <row r="40" spans="1:7" ht="15" customHeight="1">
      <c r="A40" s="60"/>
      <c r="B40" s="61"/>
      <c r="C40" s="61"/>
      <c r="D40" s="61"/>
      <c r="E40" s="61"/>
      <c r="F40" s="61"/>
      <c r="G40" s="74"/>
    </row>
    <row r="41" spans="1:7" ht="15" customHeight="1">
      <c r="A41" s="72"/>
      <c r="B41" s="70"/>
      <c r="C41" s="70"/>
      <c r="D41" s="70"/>
      <c r="E41" s="70"/>
      <c r="F41" s="70"/>
      <c r="G41" s="119"/>
    </row>
    <row r="42" spans="1:7" ht="15" customHeight="1">
      <c r="A42" s="72"/>
      <c r="B42" s="70"/>
      <c r="C42" s="70"/>
      <c r="D42" s="70"/>
      <c r="E42" s="70"/>
      <c r="F42" s="70"/>
      <c r="G42" s="119"/>
    </row>
    <row r="43" spans="1:7" ht="15" customHeight="1">
      <c r="A43" s="72"/>
      <c r="B43" s="70"/>
      <c r="C43" s="70"/>
      <c r="D43" s="70"/>
      <c r="E43" s="70"/>
      <c r="F43" s="70"/>
      <c r="G43" s="119"/>
    </row>
    <row r="44" spans="1:7" ht="15" customHeight="1">
      <c r="A44" s="104"/>
      <c r="B44" s="105"/>
      <c r="C44" s="105"/>
      <c r="D44" s="105"/>
      <c r="E44" s="105"/>
      <c r="F44" s="105"/>
      <c r="G44" s="92"/>
    </row>
  </sheetData>
  <mergeCells count="26">
    <mergeCell ref="A4:G4"/>
    <mergeCell ref="A1:F2"/>
    <mergeCell ref="A3:G3"/>
    <mergeCell ref="A7:E8"/>
    <mergeCell ref="F7:G7"/>
    <mergeCell ref="C6:F6"/>
    <mergeCell ref="A29:E29"/>
    <mergeCell ref="B9:E9"/>
    <mergeCell ref="A5:B5"/>
    <mergeCell ref="A19:E19"/>
    <mergeCell ref="A20:F20"/>
    <mergeCell ref="B21:E21"/>
    <mergeCell ref="A23:E23"/>
    <mergeCell ref="A6:B6"/>
    <mergeCell ref="C5:F5"/>
    <mergeCell ref="B24:G24"/>
    <mergeCell ref="B25:E25"/>
    <mergeCell ref="B26:E26"/>
    <mergeCell ref="B27:E27"/>
    <mergeCell ref="B28:E28"/>
    <mergeCell ref="A30:G30"/>
    <mergeCell ref="A36:E36"/>
    <mergeCell ref="B31:E31"/>
    <mergeCell ref="B32:E32"/>
    <mergeCell ref="B33:E33"/>
    <mergeCell ref="A34:E34"/>
  </mergeCells>
  <phoneticPr fontId="19" type="noConversion"/>
  <printOptions horizontalCentered="1"/>
  <pageMargins left="0.78749999999999998" right="0.39374999999999999" top="0.98402777777777783" bottom="0.39374999999999999" header="0.51180555555555562" footer="0.51180555555555562"/>
  <pageSetup paperSize="9" firstPageNumber="0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8" tint="0.59999389629810485"/>
    <pageSetUpPr fitToPage="1"/>
  </sheetPr>
  <dimension ref="A1:L51"/>
  <sheetViews>
    <sheetView showGridLines="0" view="pageBreakPreview" zoomScaleSheetLayoutView="100" workbookViewId="0">
      <selection activeCell="E18" sqref="E18:F18"/>
    </sheetView>
  </sheetViews>
  <sheetFormatPr defaultColWidth="11.42578125" defaultRowHeight="15" customHeight="1"/>
  <cols>
    <col min="1" max="1" width="4.5703125" style="59" customWidth="1"/>
    <col min="2" max="2" width="13.28515625" style="59" customWidth="1"/>
    <col min="3" max="3" width="5.140625" style="59" customWidth="1"/>
    <col min="4" max="4" width="10.140625" style="59" customWidth="1"/>
    <col min="5" max="5" width="13.140625" style="59" customWidth="1"/>
    <col min="6" max="6" width="13.85546875" style="59" customWidth="1"/>
    <col min="7" max="7" width="8.85546875" style="59" customWidth="1"/>
    <col min="8" max="9" width="13.85546875" style="59" customWidth="1"/>
    <col min="10" max="16384" width="11.42578125" style="59"/>
  </cols>
  <sheetData>
    <row r="1" spans="1:12" ht="11.25">
      <c r="A1" s="700" t="s">
        <v>171</v>
      </c>
      <c r="B1" s="701"/>
      <c r="C1" s="701"/>
      <c r="D1" s="701"/>
      <c r="E1" s="701"/>
      <c r="F1" s="701"/>
      <c r="G1" s="701"/>
      <c r="H1" s="725"/>
      <c r="I1" s="151" t="s">
        <v>1</v>
      </c>
    </row>
    <row r="2" spans="1:12" ht="18">
      <c r="A2" s="702"/>
      <c r="B2" s="703"/>
      <c r="C2" s="703"/>
      <c r="D2" s="703"/>
      <c r="E2" s="703"/>
      <c r="F2" s="703"/>
      <c r="G2" s="703"/>
      <c r="H2" s="726"/>
      <c r="I2" s="152" t="s">
        <v>172</v>
      </c>
    </row>
    <row r="3" spans="1:12" s="12" customFormat="1" ht="11.25">
      <c r="A3" s="485" t="s">
        <v>3</v>
      </c>
      <c r="B3" s="486"/>
      <c r="C3" s="486"/>
      <c r="D3" s="486"/>
      <c r="E3" s="486"/>
      <c r="F3" s="486"/>
      <c r="G3" s="486"/>
      <c r="H3" s="486"/>
      <c r="I3" s="487"/>
    </row>
    <row r="4" spans="1:12" s="12" customFormat="1" ht="18" customHeight="1">
      <c r="A4" s="475"/>
      <c r="B4" s="476"/>
      <c r="C4" s="476"/>
      <c r="D4" s="476"/>
      <c r="E4" s="476"/>
      <c r="F4" s="476"/>
      <c r="G4" s="476"/>
      <c r="H4" s="476"/>
      <c r="I4" s="477"/>
    </row>
    <row r="5" spans="1:12" s="12" customFormat="1" ht="11.25">
      <c r="A5" s="490" t="s">
        <v>4</v>
      </c>
      <c r="B5" s="491"/>
      <c r="C5" s="491"/>
      <c r="D5" s="492"/>
      <c r="E5" s="490" t="s">
        <v>5</v>
      </c>
      <c r="F5" s="491"/>
      <c r="G5" s="491"/>
      <c r="H5" s="492"/>
      <c r="I5" s="163" t="s">
        <v>6</v>
      </c>
    </row>
    <row r="6" spans="1:12" s="12" customFormat="1" ht="34.15" customHeight="1">
      <c r="A6" s="696" t="str">
        <f>PFP!A6</f>
        <v xml:space="preserve">Projeto de Implantação do Sistema de Esgotamento Sanitário da sede do Município de Jussara - BA
</v>
      </c>
      <c r="B6" s="706"/>
      <c r="C6" s="706"/>
      <c r="D6" s="697"/>
      <c r="E6" s="696" t="str">
        <f>PFP!I6</f>
        <v>Projeto de Implantação do Sistema de Esgotamento Sanitário da sede do Município de Jussara - BA</v>
      </c>
      <c r="F6" s="706"/>
      <c r="G6" s="706"/>
      <c r="H6" s="697"/>
      <c r="I6" s="164"/>
    </row>
    <row r="7" spans="1:12" ht="9.9499999999999993" customHeight="1" thickBot="1">
      <c r="A7" s="730" t="s">
        <v>173</v>
      </c>
      <c r="B7" s="731"/>
      <c r="C7" s="731"/>
      <c r="D7" s="734" t="s">
        <v>45</v>
      </c>
      <c r="E7" s="736" t="s">
        <v>174</v>
      </c>
      <c r="F7" s="736"/>
      <c r="G7" s="738" t="s">
        <v>175</v>
      </c>
      <c r="H7" s="171" t="s">
        <v>176</v>
      </c>
      <c r="I7" s="172" t="s">
        <v>177</v>
      </c>
    </row>
    <row r="8" spans="1:12" s="70" customFormat="1" ht="9.9499999999999993" customHeight="1" thickTop="1">
      <c r="A8" s="732"/>
      <c r="B8" s="733"/>
      <c r="C8" s="733"/>
      <c r="D8" s="735"/>
      <c r="E8" s="737"/>
      <c r="F8" s="737"/>
      <c r="G8" s="739"/>
      <c r="H8" s="121" t="s">
        <v>92</v>
      </c>
      <c r="I8" s="173" t="s">
        <v>178</v>
      </c>
      <c r="J8" s="91"/>
      <c r="K8" s="91"/>
      <c r="L8" s="91"/>
    </row>
    <row r="9" spans="1:12" s="70" customFormat="1" ht="12.95" customHeight="1">
      <c r="A9" s="727" t="s">
        <v>65</v>
      </c>
      <c r="B9" s="728"/>
      <c r="C9" s="729"/>
      <c r="D9" s="122"/>
      <c r="E9" s="123"/>
      <c r="F9" s="124"/>
      <c r="G9" s="124"/>
      <c r="H9" s="121"/>
      <c r="I9" s="174"/>
      <c r="J9" s="91"/>
      <c r="K9" s="91"/>
      <c r="L9" s="91"/>
    </row>
    <row r="10" spans="1:12" s="70" customFormat="1" ht="12.95" customHeight="1">
      <c r="A10" s="711" t="s">
        <v>179</v>
      </c>
      <c r="B10" s="712"/>
      <c r="C10" s="713"/>
      <c r="D10" s="125" t="s">
        <v>48</v>
      </c>
      <c r="E10" s="743" t="s">
        <v>180</v>
      </c>
      <c r="F10" s="744"/>
      <c r="G10" s="124">
        <v>1</v>
      </c>
      <c r="H10" s="121">
        <f>'PTP_III Cronog Per NS'!K11</f>
        <v>1.5</v>
      </c>
      <c r="I10" s="174"/>
      <c r="J10" s="91"/>
      <c r="K10" s="91"/>
      <c r="L10" s="91"/>
    </row>
    <row r="11" spans="1:12" s="70" customFormat="1" ht="12.95" customHeight="1">
      <c r="A11" s="711" t="s">
        <v>307</v>
      </c>
      <c r="B11" s="712"/>
      <c r="C11" s="713"/>
      <c r="D11" s="125" t="s">
        <v>49</v>
      </c>
      <c r="E11" s="714" t="s">
        <v>238</v>
      </c>
      <c r="F11" s="715"/>
      <c r="G11" s="124">
        <v>1</v>
      </c>
      <c r="H11" s="121">
        <f>'PTP_III Cronog Per NS'!K12</f>
        <v>3</v>
      </c>
      <c r="I11" s="174"/>
      <c r="J11" s="91"/>
      <c r="K11" s="91"/>
      <c r="L11" s="91"/>
    </row>
    <row r="12" spans="1:12" s="70" customFormat="1" ht="12.95" customHeight="1">
      <c r="A12" s="711" t="s">
        <v>181</v>
      </c>
      <c r="B12" s="712"/>
      <c r="C12" s="713"/>
      <c r="D12" s="125" t="s">
        <v>50</v>
      </c>
      <c r="E12" s="714" t="s">
        <v>239</v>
      </c>
      <c r="F12" s="715"/>
      <c r="G12" s="124">
        <v>1</v>
      </c>
      <c r="H12" s="121">
        <f>'PTP_III Cronog Per NS'!K13</f>
        <v>0.5</v>
      </c>
      <c r="I12" s="174"/>
      <c r="J12" s="91"/>
      <c r="K12" s="91"/>
      <c r="L12" s="91"/>
    </row>
    <row r="13" spans="1:12" s="70" customFormat="1" ht="12.95" customHeight="1">
      <c r="A13" s="711" t="s">
        <v>181</v>
      </c>
      <c r="B13" s="712"/>
      <c r="C13" s="713"/>
      <c r="D13" s="125" t="s">
        <v>50</v>
      </c>
      <c r="E13" s="714" t="s">
        <v>240</v>
      </c>
      <c r="F13" s="715"/>
      <c r="G13" s="124">
        <v>1</v>
      </c>
      <c r="H13" s="121">
        <f>'PTP_III Cronog Per NS'!K14</f>
        <v>0.5</v>
      </c>
      <c r="I13" s="174"/>
      <c r="J13" s="91"/>
      <c r="K13" s="91"/>
      <c r="L13" s="91"/>
    </row>
    <row r="14" spans="1:12" s="70" customFormat="1" ht="12.95" customHeight="1">
      <c r="A14" s="711" t="s">
        <v>307</v>
      </c>
      <c r="B14" s="712"/>
      <c r="C14" s="713"/>
      <c r="D14" s="125" t="s">
        <v>49</v>
      </c>
      <c r="E14" s="714" t="s">
        <v>241</v>
      </c>
      <c r="F14" s="715"/>
      <c r="G14" s="124">
        <v>1</v>
      </c>
      <c r="H14" s="121">
        <f>'PTP_III Cronog Per NS'!K15</f>
        <v>0.7</v>
      </c>
      <c r="I14" s="174"/>
      <c r="J14" s="91"/>
      <c r="K14" s="91"/>
      <c r="L14" s="91"/>
    </row>
    <row r="15" spans="1:12" s="70" customFormat="1" ht="12.95" customHeight="1">
      <c r="A15" s="711"/>
      <c r="B15" s="712"/>
      <c r="C15" s="713"/>
      <c r="D15" s="125"/>
      <c r="E15" s="714"/>
      <c r="F15" s="715"/>
      <c r="G15" s="124"/>
      <c r="H15" s="121"/>
      <c r="I15" s="174"/>
      <c r="J15" s="91"/>
      <c r="K15" s="91"/>
      <c r="L15" s="91"/>
    </row>
    <row r="16" spans="1:12" s="70" customFormat="1" ht="12.95" customHeight="1">
      <c r="A16" s="740" t="s">
        <v>182</v>
      </c>
      <c r="B16" s="741"/>
      <c r="C16" s="742"/>
      <c r="D16" s="125"/>
      <c r="E16" s="126"/>
      <c r="F16" s="127"/>
      <c r="G16" s="124"/>
      <c r="H16" s="121"/>
      <c r="I16" s="174"/>
      <c r="J16" s="91"/>
      <c r="K16" s="91"/>
      <c r="L16" s="91"/>
    </row>
    <row r="17" spans="1:12" s="70" customFormat="1" ht="12.95" customHeight="1">
      <c r="A17" s="711" t="s">
        <v>183</v>
      </c>
      <c r="B17" s="712"/>
      <c r="C17" s="713"/>
      <c r="D17" s="125" t="s">
        <v>306</v>
      </c>
      <c r="E17" s="714" t="s">
        <v>184</v>
      </c>
      <c r="F17" s="715"/>
      <c r="G17" s="124">
        <v>1</v>
      </c>
      <c r="H17" s="121">
        <f>'PTP_III Cronog Per NS'!K16</f>
        <v>3</v>
      </c>
      <c r="I17" s="174"/>
      <c r="J17" s="91"/>
      <c r="K17" s="91"/>
      <c r="L17" s="91"/>
    </row>
    <row r="18" spans="1:12" s="70" customFormat="1" ht="12.95" customHeight="1">
      <c r="A18" s="711"/>
      <c r="B18" s="712"/>
      <c r="C18" s="713"/>
      <c r="D18" s="125"/>
      <c r="E18" s="714"/>
      <c r="F18" s="715"/>
      <c r="G18" s="128"/>
      <c r="H18" s="129"/>
      <c r="I18" s="175"/>
      <c r="J18" s="91"/>
      <c r="K18" s="91"/>
      <c r="L18" s="91"/>
    </row>
    <row r="19" spans="1:12" s="70" customFormat="1" ht="12.95" customHeight="1">
      <c r="A19" s="707" t="s">
        <v>185</v>
      </c>
      <c r="B19" s="708"/>
      <c r="C19" s="709"/>
      <c r="D19" s="165"/>
      <c r="E19" s="345"/>
      <c r="F19" s="346"/>
      <c r="G19" s="347"/>
      <c r="H19" s="121"/>
      <c r="I19" s="176"/>
      <c r="J19" s="91"/>
      <c r="K19" s="91"/>
      <c r="L19" s="91"/>
    </row>
    <row r="20" spans="1:12" s="70" customFormat="1" ht="12.95" customHeight="1">
      <c r="A20" s="710" t="s">
        <v>305</v>
      </c>
      <c r="B20" s="710"/>
      <c r="C20" s="710"/>
      <c r="D20" s="170" t="s">
        <v>226</v>
      </c>
      <c r="E20" s="721" t="s">
        <v>225</v>
      </c>
      <c r="F20" s="721"/>
      <c r="G20" s="348">
        <v>1</v>
      </c>
      <c r="H20" s="121">
        <f>'PTP_III Cronog Per NS'!K17</f>
        <v>2.5</v>
      </c>
      <c r="I20" s="349"/>
      <c r="J20" s="91"/>
      <c r="K20" s="91"/>
      <c r="L20" s="91"/>
    </row>
    <row r="21" spans="1:12" s="70" customFormat="1" ht="12.95" customHeight="1">
      <c r="A21" s="710"/>
      <c r="B21" s="710"/>
      <c r="C21" s="710"/>
      <c r="D21" s="170"/>
      <c r="E21" s="721"/>
      <c r="F21" s="721"/>
      <c r="G21" s="348"/>
      <c r="H21" s="121"/>
      <c r="I21" s="349"/>
      <c r="J21" s="91"/>
      <c r="K21" s="91"/>
      <c r="L21" s="91"/>
    </row>
    <row r="22" spans="1:12" s="70" customFormat="1" ht="12.95" customHeight="1">
      <c r="A22" s="360"/>
      <c r="B22" s="361"/>
      <c r="C22" s="362"/>
      <c r="D22" s="170"/>
      <c r="E22" s="721"/>
      <c r="F22" s="721"/>
      <c r="G22" s="348"/>
      <c r="H22" s="121"/>
      <c r="I22" s="349"/>
      <c r="J22" s="91"/>
      <c r="K22" s="91"/>
      <c r="L22" s="91"/>
    </row>
    <row r="23" spans="1:12" s="70" customFormat="1" ht="12.95" customHeight="1">
      <c r="A23" s="360"/>
      <c r="B23" s="361"/>
      <c r="C23" s="362"/>
      <c r="D23" s="170"/>
      <c r="E23" s="721"/>
      <c r="F23" s="721"/>
      <c r="G23" s="348"/>
      <c r="H23" s="121"/>
      <c r="I23" s="349"/>
      <c r="J23" s="91"/>
      <c r="K23" s="91"/>
      <c r="L23" s="91"/>
    </row>
    <row r="24" spans="1:12" s="70" customFormat="1" ht="12.95" customHeight="1">
      <c r="A24" s="360"/>
      <c r="B24" s="361"/>
      <c r="C24" s="362"/>
      <c r="D24" s="170"/>
      <c r="E24" s="721"/>
      <c r="F24" s="721"/>
      <c r="G24" s="348"/>
      <c r="H24" s="349"/>
      <c r="I24" s="349"/>
      <c r="J24" s="91"/>
      <c r="K24" s="91"/>
      <c r="L24" s="91"/>
    </row>
    <row r="25" spans="1:12" s="70" customFormat="1" ht="12.95" customHeight="1">
      <c r="A25" s="360"/>
      <c r="B25" s="361"/>
      <c r="C25" s="362"/>
      <c r="D25" s="170"/>
      <c r="E25" s="721"/>
      <c r="F25" s="721"/>
      <c r="G25" s="348"/>
      <c r="H25" s="349"/>
      <c r="I25" s="349"/>
      <c r="J25" s="91"/>
      <c r="K25" s="91"/>
      <c r="L25" s="91"/>
    </row>
    <row r="26" spans="1:12" s="70" customFormat="1" ht="12.95" customHeight="1">
      <c r="A26" s="360"/>
      <c r="B26" s="361"/>
      <c r="C26" s="362"/>
      <c r="D26" s="170"/>
      <c r="E26" s="721"/>
      <c r="F26" s="721"/>
      <c r="G26" s="348"/>
      <c r="H26" s="349"/>
      <c r="I26" s="349"/>
      <c r="J26" s="91"/>
      <c r="K26" s="91"/>
      <c r="L26" s="91"/>
    </row>
    <row r="27" spans="1:12" s="70" customFormat="1" ht="12.95" customHeight="1">
      <c r="A27" s="360"/>
      <c r="B27" s="361"/>
      <c r="C27" s="362"/>
      <c r="D27" s="170"/>
      <c r="E27" s="721"/>
      <c r="F27" s="721"/>
      <c r="G27" s="348"/>
      <c r="H27" s="349"/>
      <c r="I27" s="349"/>
      <c r="J27" s="91"/>
      <c r="K27" s="91"/>
      <c r="L27" s="91"/>
    </row>
    <row r="28" spans="1:12" s="70" customFormat="1" ht="12.95" customHeight="1">
      <c r="A28" s="360"/>
      <c r="B28" s="361"/>
      <c r="C28" s="362"/>
      <c r="D28" s="170"/>
      <c r="E28" s="721"/>
      <c r="F28" s="721"/>
      <c r="G28" s="348"/>
      <c r="H28" s="349"/>
      <c r="I28" s="349"/>
      <c r="J28" s="91"/>
      <c r="K28" s="91"/>
      <c r="L28" s="91"/>
    </row>
    <row r="29" spans="1:12" s="70" customFormat="1" ht="12.95" customHeight="1">
      <c r="A29" s="360"/>
      <c r="B29" s="361"/>
      <c r="C29" s="362"/>
      <c r="D29" s="170"/>
      <c r="E29" s="721"/>
      <c r="F29" s="721"/>
      <c r="G29" s="348"/>
      <c r="H29" s="349"/>
      <c r="I29" s="349"/>
      <c r="J29" s="91"/>
      <c r="K29" s="91"/>
      <c r="L29" s="91"/>
    </row>
    <row r="30" spans="1:12" s="70" customFormat="1" ht="12.95" customHeight="1">
      <c r="A30" s="360"/>
      <c r="B30" s="361"/>
      <c r="C30" s="362"/>
      <c r="D30" s="170"/>
      <c r="E30" s="721"/>
      <c r="F30" s="721"/>
      <c r="G30" s="348"/>
      <c r="H30" s="349"/>
      <c r="I30" s="349"/>
      <c r="J30" s="91"/>
      <c r="K30" s="91"/>
      <c r="L30" s="91"/>
    </row>
    <row r="31" spans="1:12" s="70" customFormat="1" ht="12.95" customHeight="1">
      <c r="A31" s="360"/>
      <c r="B31" s="361"/>
      <c r="C31" s="362"/>
      <c r="D31" s="170"/>
      <c r="E31" s="721"/>
      <c r="F31" s="721"/>
      <c r="G31" s="348"/>
      <c r="H31" s="349"/>
      <c r="I31" s="349"/>
      <c r="J31" s="91"/>
      <c r="K31" s="91"/>
      <c r="L31" s="91"/>
    </row>
    <row r="32" spans="1:12" s="70" customFormat="1" ht="12.95" customHeight="1">
      <c r="A32" s="360"/>
      <c r="B32" s="361"/>
      <c r="C32" s="362"/>
      <c r="D32" s="170"/>
      <c r="E32" s="721"/>
      <c r="F32" s="721"/>
      <c r="G32" s="348"/>
      <c r="H32" s="349"/>
      <c r="I32" s="349"/>
      <c r="J32" s="91"/>
      <c r="K32" s="91"/>
      <c r="L32" s="91"/>
    </row>
    <row r="33" spans="1:12" s="70" customFormat="1" ht="12.95" customHeight="1">
      <c r="A33" s="360"/>
      <c r="B33" s="361"/>
      <c r="C33" s="362"/>
      <c r="D33" s="170"/>
      <c r="E33" s="721"/>
      <c r="F33" s="721"/>
      <c r="G33" s="348"/>
      <c r="H33" s="349"/>
      <c r="I33" s="349"/>
      <c r="J33" s="91"/>
      <c r="K33" s="91"/>
      <c r="L33" s="91"/>
    </row>
    <row r="34" spans="1:12" s="70" customFormat="1" ht="12.95" customHeight="1">
      <c r="A34" s="360"/>
      <c r="B34" s="361"/>
      <c r="C34" s="362"/>
      <c r="D34" s="170"/>
      <c r="E34" s="721"/>
      <c r="F34" s="721"/>
      <c r="G34" s="348"/>
      <c r="H34" s="349"/>
      <c r="I34" s="349"/>
      <c r="J34" s="91"/>
      <c r="K34" s="91"/>
      <c r="L34" s="91"/>
    </row>
    <row r="35" spans="1:12" s="70" customFormat="1" ht="12.95" customHeight="1">
      <c r="A35" s="360"/>
      <c r="B35" s="361"/>
      <c r="C35" s="362"/>
      <c r="D35" s="170"/>
      <c r="E35" s="721"/>
      <c r="F35" s="721"/>
      <c r="G35" s="348"/>
      <c r="H35" s="349"/>
      <c r="I35" s="349"/>
      <c r="J35" s="91"/>
      <c r="K35" s="91"/>
      <c r="L35" s="91"/>
    </row>
    <row r="36" spans="1:12" s="70" customFormat="1" ht="12.95" customHeight="1">
      <c r="A36" s="360"/>
      <c r="B36" s="361"/>
      <c r="C36" s="362"/>
      <c r="D36" s="170"/>
      <c r="E36" s="721"/>
      <c r="F36" s="721"/>
      <c r="G36" s="348"/>
      <c r="H36" s="349"/>
      <c r="I36" s="349"/>
      <c r="J36" s="91"/>
      <c r="K36" s="91"/>
      <c r="L36" s="91"/>
    </row>
    <row r="37" spans="1:12" s="70" customFormat="1" ht="12.95" customHeight="1">
      <c r="A37" s="360"/>
      <c r="B37" s="361"/>
      <c r="C37" s="362"/>
      <c r="D37" s="170"/>
      <c r="E37" s="721"/>
      <c r="F37" s="721"/>
      <c r="G37" s="348"/>
      <c r="H37" s="349"/>
      <c r="I37" s="349"/>
      <c r="J37" s="91"/>
      <c r="K37" s="91"/>
      <c r="L37" s="91"/>
    </row>
    <row r="38" spans="1:12" s="70" customFormat="1" ht="12.95" customHeight="1">
      <c r="A38" s="166"/>
      <c r="B38" s="167"/>
      <c r="C38" s="168"/>
      <c r="D38" s="170"/>
      <c r="E38" s="169"/>
      <c r="F38" s="169"/>
      <c r="G38" s="348"/>
      <c r="H38" s="349"/>
      <c r="I38" s="349"/>
      <c r="J38" s="91"/>
      <c r="K38" s="91"/>
      <c r="L38" s="91"/>
    </row>
    <row r="39" spans="1:12" ht="12.6" customHeight="1">
      <c r="A39" s="716" t="s">
        <v>30</v>
      </c>
      <c r="B39" s="717"/>
      <c r="C39" s="717"/>
      <c r="D39" s="717"/>
      <c r="E39" s="718"/>
      <c r="F39" s="719" t="s">
        <v>31</v>
      </c>
      <c r="G39" s="717"/>
      <c r="H39" s="717"/>
      <c r="I39" s="720"/>
    </row>
    <row r="40" spans="1:12" ht="12.6" customHeight="1">
      <c r="A40" s="722"/>
      <c r="B40" s="723"/>
      <c r="C40" s="723"/>
      <c r="D40" s="723"/>
      <c r="E40" s="723"/>
      <c r="F40" s="723"/>
      <c r="G40" s="723"/>
      <c r="H40" s="723"/>
      <c r="I40" s="724"/>
    </row>
    <row r="41" spans="1:12" ht="12.6" customHeight="1">
      <c r="A41" s="647" t="s">
        <v>32</v>
      </c>
      <c r="B41" s="648"/>
      <c r="C41" s="648"/>
      <c r="D41" s="648"/>
      <c r="E41" s="648"/>
      <c r="F41" s="648"/>
      <c r="G41" s="648"/>
      <c r="H41" s="75" t="s">
        <v>33</v>
      </c>
      <c r="I41" s="179"/>
    </row>
    <row r="42" spans="1:12" ht="12.6" customHeight="1">
      <c r="A42" s="641"/>
      <c r="B42" s="642"/>
      <c r="C42" s="642"/>
      <c r="D42" s="642"/>
      <c r="E42" s="642"/>
      <c r="F42" s="642"/>
      <c r="G42" s="642"/>
      <c r="H42" s="723"/>
      <c r="I42" s="724"/>
    </row>
    <row r="43" spans="1:12" ht="12.95" customHeight="1">
      <c r="A43" s="647" t="s">
        <v>34</v>
      </c>
      <c r="B43" s="648"/>
      <c r="C43" s="648"/>
      <c r="D43" s="648"/>
      <c r="E43" s="648"/>
      <c r="F43" s="648"/>
      <c r="G43" s="648"/>
      <c r="H43" s="648"/>
      <c r="I43" s="649"/>
    </row>
    <row r="44" spans="1:12" ht="12.95" customHeight="1">
      <c r="A44" s="180" t="s">
        <v>186</v>
      </c>
      <c r="B44" s="88"/>
      <c r="C44" s="88"/>
      <c r="D44" s="88"/>
      <c r="E44" s="88"/>
      <c r="F44" s="88"/>
      <c r="G44" s="88"/>
      <c r="H44" s="88"/>
      <c r="I44" s="179"/>
    </row>
    <row r="45" spans="1:12" ht="12.95" customHeight="1">
      <c r="A45" s="180" t="s">
        <v>187</v>
      </c>
      <c r="B45" s="88"/>
      <c r="C45" s="88"/>
      <c r="D45" s="88"/>
      <c r="E45" s="88"/>
      <c r="F45" s="88"/>
      <c r="G45" s="88"/>
      <c r="H45" s="88"/>
      <c r="I45" s="179"/>
    </row>
    <row r="46" spans="1:12" ht="12.95" customHeight="1">
      <c r="A46" s="180" t="s">
        <v>188</v>
      </c>
      <c r="B46" s="88"/>
      <c r="C46" s="88"/>
      <c r="D46" s="88"/>
      <c r="E46" s="88"/>
      <c r="F46" s="88"/>
      <c r="G46" s="88"/>
      <c r="H46" s="88"/>
      <c r="I46" s="179"/>
    </row>
    <row r="47" spans="1:12" ht="12.95" customHeight="1">
      <c r="A47" s="180" t="s">
        <v>189</v>
      </c>
      <c r="B47" s="88"/>
      <c r="C47" s="88"/>
      <c r="D47" s="88"/>
      <c r="E47" s="88"/>
      <c r="F47" s="88"/>
      <c r="G47" s="88"/>
      <c r="H47" s="88"/>
      <c r="I47" s="179"/>
    </row>
    <row r="48" spans="1:12" ht="12.95" customHeight="1">
      <c r="A48" s="180" t="s">
        <v>190</v>
      </c>
      <c r="B48" s="88"/>
      <c r="C48" s="88"/>
      <c r="D48" s="88"/>
      <c r="E48" s="88"/>
      <c r="F48" s="88"/>
      <c r="G48" s="88"/>
      <c r="H48" s="88"/>
      <c r="I48" s="179"/>
    </row>
    <row r="49" spans="1:9" ht="12.95" customHeight="1">
      <c r="A49" s="180" t="s">
        <v>191</v>
      </c>
      <c r="B49" s="88"/>
      <c r="C49" s="88"/>
      <c r="D49" s="88"/>
      <c r="E49" s="88"/>
      <c r="F49" s="88"/>
      <c r="G49" s="88"/>
      <c r="H49" s="88"/>
      <c r="I49" s="179"/>
    </row>
    <row r="50" spans="1:9" ht="12.95" customHeight="1">
      <c r="A50" s="180" t="s">
        <v>192</v>
      </c>
      <c r="B50" s="88"/>
      <c r="C50" s="88"/>
      <c r="D50" s="88"/>
      <c r="E50" s="88"/>
      <c r="F50" s="88"/>
      <c r="G50" s="88"/>
      <c r="H50" s="88"/>
      <c r="I50" s="179"/>
    </row>
    <row r="51" spans="1:9" ht="12.95" customHeight="1">
      <c r="A51" s="181" t="s">
        <v>193</v>
      </c>
      <c r="B51" s="182"/>
      <c r="C51" s="182"/>
      <c r="D51" s="182"/>
      <c r="E51" s="182"/>
      <c r="F51" s="182"/>
      <c r="G51" s="182"/>
      <c r="H51" s="182"/>
      <c r="I51" s="183"/>
    </row>
  </sheetData>
  <mergeCells count="58">
    <mergeCell ref="A4:I4"/>
    <mergeCell ref="E36:F36"/>
    <mergeCell ref="E31:F31"/>
    <mergeCell ref="E20:F20"/>
    <mergeCell ref="E28:F28"/>
    <mergeCell ref="A16:C16"/>
    <mergeCell ref="E10:F10"/>
    <mergeCell ref="A18:C18"/>
    <mergeCell ref="E37:F37"/>
    <mergeCell ref="A7:C8"/>
    <mergeCell ref="D7:D8"/>
    <mergeCell ref="E7:F8"/>
    <mergeCell ref="E18:F18"/>
    <mergeCell ref="E25:F25"/>
    <mergeCell ref="A14:C14"/>
    <mergeCell ref="E14:F14"/>
    <mergeCell ref="E27:F27"/>
    <mergeCell ref="A15:C15"/>
    <mergeCell ref="A1:H2"/>
    <mergeCell ref="A3:I3"/>
    <mergeCell ref="E5:H5"/>
    <mergeCell ref="E6:H6"/>
    <mergeCell ref="A5:D5"/>
    <mergeCell ref="E15:F15"/>
    <mergeCell ref="A10:C10"/>
    <mergeCell ref="A9:C9"/>
    <mergeCell ref="G7:G8"/>
    <mergeCell ref="A6:D6"/>
    <mergeCell ref="E23:F23"/>
    <mergeCell ref="E24:F24"/>
    <mergeCell ref="A11:C11"/>
    <mergeCell ref="E11:F11"/>
    <mergeCell ref="A17:C17"/>
    <mergeCell ref="E17:F17"/>
    <mergeCell ref="A21:C21"/>
    <mergeCell ref="E21:F21"/>
    <mergeCell ref="A13:C13"/>
    <mergeCell ref="E13:F13"/>
    <mergeCell ref="E32:F32"/>
    <mergeCell ref="E33:F33"/>
    <mergeCell ref="E34:F34"/>
    <mergeCell ref="E26:F26"/>
    <mergeCell ref="A43:I43"/>
    <mergeCell ref="A40:E40"/>
    <mergeCell ref="F40:I40"/>
    <mergeCell ref="A41:G41"/>
    <mergeCell ref="A42:G42"/>
    <mergeCell ref="H42:I42"/>
    <mergeCell ref="A19:C19"/>
    <mergeCell ref="A20:C20"/>
    <mergeCell ref="A12:C12"/>
    <mergeCell ref="E12:F12"/>
    <mergeCell ref="A39:E39"/>
    <mergeCell ref="F39:I39"/>
    <mergeCell ref="E29:F29"/>
    <mergeCell ref="E22:F22"/>
    <mergeCell ref="E30:F30"/>
    <mergeCell ref="E35:F35"/>
  </mergeCells>
  <phoneticPr fontId="19" type="noConversion"/>
  <printOptions horizontalCentered="1"/>
  <pageMargins left="0.78740157480314965" right="0.39370078740157483" top="0.98425196850393704" bottom="0.39370078740157483" header="0.51181102362204722" footer="0.51181102362204722"/>
  <pageSetup paperSize="9" scale="95" firstPageNumber="0" fitToHeight="5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theme="8" tint="0.59999389629810485"/>
    <pageSetUpPr fitToPage="1"/>
  </sheetPr>
  <dimension ref="A1:N52"/>
  <sheetViews>
    <sheetView showGridLines="0" view="pageBreakPreview" zoomScaleSheetLayoutView="100" workbookViewId="0">
      <selection activeCell="Q28" sqref="Q28"/>
    </sheetView>
  </sheetViews>
  <sheetFormatPr defaultColWidth="11.42578125" defaultRowHeight="15" customHeight="1"/>
  <cols>
    <col min="1" max="1" width="12.140625" style="59" bestFit="1" customWidth="1"/>
    <col min="2" max="2" width="21.85546875" style="59" customWidth="1"/>
    <col min="3" max="3" width="9" style="59" bestFit="1" customWidth="1"/>
    <col min="4" max="4" width="9.7109375" style="59" customWidth="1"/>
    <col min="5" max="5" width="4.5703125" style="59" bestFit="1" customWidth="1"/>
    <col min="6" max="10" width="4.85546875" style="59" bestFit="1" customWidth="1"/>
    <col min="11" max="11" width="6.7109375" style="59" bestFit="1" customWidth="1"/>
    <col min="12" max="16384" width="11.42578125" style="59"/>
  </cols>
  <sheetData>
    <row r="1" spans="1:14" ht="9.9499999999999993" customHeight="1">
      <c r="A1" s="700" t="s">
        <v>267</v>
      </c>
      <c r="B1" s="701"/>
      <c r="C1" s="701"/>
      <c r="D1" s="701"/>
      <c r="E1" s="701"/>
      <c r="F1" s="701"/>
      <c r="G1" s="725"/>
      <c r="H1" s="766" t="s">
        <v>1</v>
      </c>
      <c r="I1" s="767"/>
      <c r="J1" s="767"/>
      <c r="K1" s="768"/>
    </row>
    <row r="2" spans="1:14" ht="20.100000000000001" customHeight="1">
      <c r="A2" s="702"/>
      <c r="B2" s="703"/>
      <c r="C2" s="703"/>
      <c r="D2" s="703"/>
      <c r="E2" s="703"/>
      <c r="F2" s="703"/>
      <c r="G2" s="726"/>
      <c r="H2" s="483" t="s">
        <v>194</v>
      </c>
      <c r="I2" s="484"/>
      <c r="J2" s="484"/>
      <c r="K2" s="765"/>
    </row>
    <row r="3" spans="1:14" ht="12.75" hidden="1" customHeight="1">
      <c r="A3" s="70"/>
      <c r="B3" s="70"/>
      <c r="C3" s="70"/>
      <c r="D3" s="70"/>
      <c r="E3" s="70"/>
      <c r="F3" s="70"/>
      <c r="G3" s="70"/>
      <c r="H3" s="70"/>
      <c r="I3" s="70"/>
      <c r="J3" s="70"/>
      <c r="K3" s="70"/>
    </row>
    <row r="4" spans="1:14" ht="12.6" customHeight="1">
      <c r="A4" s="716" t="s">
        <v>3</v>
      </c>
      <c r="B4" s="717"/>
      <c r="C4" s="717"/>
      <c r="D4" s="717"/>
      <c r="E4" s="717"/>
      <c r="F4" s="717"/>
      <c r="G4" s="717"/>
      <c r="H4" s="717"/>
      <c r="I4" s="717"/>
      <c r="J4" s="717"/>
      <c r="K4" s="720"/>
    </row>
    <row r="5" spans="1:14" ht="12.6" customHeight="1">
      <c r="A5" s="746"/>
      <c r="B5" s="747"/>
      <c r="C5" s="747"/>
      <c r="D5" s="747"/>
      <c r="E5" s="747"/>
      <c r="F5" s="747"/>
      <c r="G5" s="747"/>
      <c r="H5" s="747"/>
      <c r="I5" s="747"/>
      <c r="J5" s="747"/>
      <c r="K5" s="748"/>
    </row>
    <row r="6" spans="1:14" ht="12.6" customHeight="1">
      <c r="A6" s="287" t="s">
        <v>4</v>
      </c>
      <c r="B6" s="288"/>
      <c r="C6" s="716" t="s">
        <v>5</v>
      </c>
      <c r="D6" s="717"/>
      <c r="E6" s="717"/>
      <c r="F6" s="717"/>
      <c r="G6" s="720"/>
      <c r="H6" s="716" t="s">
        <v>6</v>
      </c>
      <c r="I6" s="717"/>
      <c r="J6" s="717"/>
      <c r="K6" s="720"/>
    </row>
    <row r="7" spans="1:14" ht="30.6" customHeight="1">
      <c r="A7" s="775" t="str">
        <f>PFP!A6</f>
        <v xml:space="preserve">Projeto de Implantação do Sistema de Esgotamento Sanitário da sede do Município de Jussara - BA
</v>
      </c>
      <c r="B7" s="776"/>
      <c r="C7" s="775" t="str">
        <f>PFP!I6</f>
        <v>Projeto de Implantação do Sistema de Esgotamento Sanitário da sede do Município de Jussara - BA</v>
      </c>
      <c r="D7" s="777"/>
      <c r="E7" s="777"/>
      <c r="F7" s="777"/>
      <c r="G7" s="776"/>
      <c r="H7" s="772"/>
      <c r="I7" s="773"/>
      <c r="J7" s="773"/>
      <c r="K7" s="774"/>
    </row>
    <row r="8" spans="1:14" ht="3" customHeight="1">
      <c r="A8" s="769"/>
      <c r="B8" s="770"/>
      <c r="C8" s="770"/>
      <c r="D8" s="770"/>
      <c r="E8" s="770"/>
      <c r="F8" s="770"/>
      <c r="G8" s="770"/>
      <c r="H8" s="770"/>
      <c r="I8" s="770"/>
      <c r="J8" s="770"/>
      <c r="K8" s="771"/>
    </row>
    <row r="9" spans="1:14" ht="12" customHeight="1">
      <c r="A9" s="762" t="s">
        <v>282</v>
      </c>
      <c r="B9" s="764" t="s">
        <v>195</v>
      </c>
      <c r="C9" s="764"/>
      <c r="D9" s="749" t="s">
        <v>274</v>
      </c>
      <c r="E9" s="756" t="s">
        <v>268</v>
      </c>
      <c r="F9" s="756" t="s">
        <v>269</v>
      </c>
      <c r="G9" s="756" t="s">
        <v>270</v>
      </c>
      <c r="H9" s="756" t="s">
        <v>271</v>
      </c>
      <c r="I9" s="756" t="s">
        <v>272</v>
      </c>
      <c r="J9" s="756" t="s">
        <v>273</v>
      </c>
      <c r="K9" s="749" t="s">
        <v>283</v>
      </c>
    </row>
    <row r="10" spans="1:14" s="70" customFormat="1" ht="11.25">
      <c r="A10" s="763"/>
      <c r="B10" s="130" t="s">
        <v>196</v>
      </c>
      <c r="C10" s="120" t="s">
        <v>173</v>
      </c>
      <c r="D10" s="750"/>
      <c r="E10" s="757"/>
      <c r="F10" s="757"/>
      <c r="G10" s="757"/>
      <c r="H10" s="757"/>
      <c r="I10" s="757"/>
      <c r="J10" s="757"/>
      <c r="K10" s="750"/>
    </row>
    <row r="11" spans="1:14" s="70" customFormat="1" ht="15" customHeight="1">
      <c r="A11" s="761" t="s">
        <v>308</v>
      </c>
      <c r="B11" s="368" t="s">
        <v>275</v>
      </c>
      <c r="C11" s="369" t="s">
        <v>48</v>
      </c>
      <c r="D11" s="370"/>
      <c r="E11" s="371">
        <v>0.25</v>
      </c>
      <c r="F11" s="371">
        <v>0.5</v>
      </c>
      <c r="G11" s="371">
        <v>0.5</v>
      </c>
      <c r="H11" s="371">
        <v>0.25</v>
      </c>
      <c r="I11" s="371"/>
      <c r="J11" s="371"/>
      <c r="K11" s="371">
        <f t="shared" ref="K11:K17" si="0">SUM(E11:J11)</f>
        <v>1.5</v>
      </c>
    </row>
    <row r="12" spans="1:14" s="70" customFormat="1" ht="15" customHeight="1">
      <c r="A12" s="762"/>
      <c r="B12" s="372" t="s">
        <v>278</v>
      </c>
      <c r="C12" s="356" t="s">
        <v>49</v>
      </c>
      <c r="D12" s="353"/>
      <c r="E12" s="352">
        <v>1</v>
      </c>
      <c r="F12" s="352">
        <v>1</v>
      </c>
      <c r="G12" s="352">
        <v>0.5</v>
      </c>
      <c r="H12" s="352">
        <v>0.5</v>
      </c>
      <c r="I12" s="352"/>
      <c r="J12" s="352"/>
      <c r="K12" s="352">
        <f t="shared" si="0"/>
        <v>3</v>
      </c>
      <c r="M12" s="745"/>
      <c r="N12" s="745"/>
    </row>
    <row r="13" spans="1:14" s="70" customFormat="1" ht="15" customHeight="1">
      <c r="A13" s="762"/>
      <c r="B13" s="372" t="s">
        <v>276</v>
      </c>
      <c r="C13" s="356" t="s">
        <v>50</v>
      </c>
      <c r="D13" s="353"/>
      <c r="E13" s="352"/>
      <c r="F13" s="352"/>
      <c r="G13" s="352">
        <v>0.5</v>
      </c>
      <c r="H13" s="352"/>
      <c r="I13" s="352"/>
      <c r="J13" s="352"/>
      <c r="K13" s="352">
        <f t="shared" si="0"/>
        <v>0.5</v>
      </c>
    </row>
    <row r="14" spans="1:14" s="70" customFormat="1" ht="15" customHeight="1">
      <c r="A14" s="762"/>
      <c r="B14" s="372" t="s">
        <v>277</v>
      </c>
      <c r="C14" s="356" t="s">
        <v>50</v>
      </c>
      <c r="D14" s="353"/>
      <c r="E14" s="352"/>
      <c r="F14" s="352"/>
      <c r="G14" s="352">
        <v>0.5</v>
      </c>
      <c r="H14" s="352"/>
      <c r="I14" s="352"/>
      <c r="J14" s="352"/>
      <c r="K14" s="352">
        <f t="shared" si="0"/>
        <v>0.5</v>
      </c>
    </row>
    <row r="15" spans="1:14" s="70" customFormat="1" ht="15" customHeight="1">
      <c r="A15" s="762"/>
      <c r="B15" s="372" t="s">
        <v>279</v>
      </c>
      <c r="C15" s="356" t="s">
        <v>49</v>
      </c>
      <c r="D15" s="353"/>
      <c r="E15" s="352">
        <v>0.3</v>
      </c>
      <c r="F15" s="352">
        <v>0.2</v>
      </c>
      <c r="G15" s="352"/>
      <c r="H15" s="352">
        <v>0.2</v>
      </c>
      <c r="I15" s="352"/>
      <c r="J15" s="352"/>
      <c r="K15" s="352">
        <f t="shared" si="0"/>
        <v>0.7</v>
      </c>
    </row>
    <row r="16" spans="1:14" s="70" customFormat="1" ht="15" customHeight="1">
      <c r="A16" s="762"/>
      <c r="B16" s="372" t="s">
        <v>280</v>
      </c>
      <c r="C16" s="356" t="s">
        <v>223</v>
      </c>
      <c r="D16" s="353"/>
      <c r="E16" s="352">
        <v>1</v>
      </c>
      <c r="F16" s="352">
        <v>1</v>
      </c>
      <c r="G16" s="352">
        <v>0.5</v>
      </c>
      <c r="H16" s="352">
        <v>0.5</v>
      </c>
      <c r="I16" s="352"/>
      <c r="J16" s="352"/>
      <c r="K16" s="352">
        <f t="shared" si="0"/>
        <v>3</v>
      </c>
    </row>
    <row r="17" spans="1:11" s="70" customFormat="1" ht="15" customHeight="1">
      <c r="A17" s="763"/>
      <c r="B17" s="351" t="s">
        <v>281</v>
      </c>
      <c r="C17" s="133" t="s">
        <v>226</v>
      </c>
      <c r="D17" s="121"/>
      <c r="E17" s="352"/>
      <c r="F17" s="352">
        <v>1</v>
      </c>
      <c r="G17" s="352">
        <v>1</v>
      </c>
      <c r="H17" s="352">
        <v>0.5</v>
      </c>
      <c r="I17" s="352"/>
      <c r="J17" s="352"/>
      <c r="K17" s="124">
        <f t="shared" si="0"/>
        <v>2.5</v>
      </c>
    </row>
    <row r="18" spans="1:11" s="70" customFormat="1" ht="15" customHeight="1">
      <c r="A18" s="761"/>
      <c r="B18" s="368"/>
      <c r="C18" s="369"/>
      <c r="D18" s="370"/>
      <c r="E18" s="371"/>
      <c r="F18" s="371"/>
      <c r="G18" s="371"/>
      <c r="H18" s="371"/>
      <c r="I18" s="371"/>
      <c r="J18" s="371"/>
      <c r="K18" s="371"/>
    </row>
    <row r="19" spans="1:11" s="70" customFormat="1" ht="15" customHeight="1">
      <c r="A19" s="762"/>
      <c r="B19" s="372"/>
      <c r="C19" s="356"/>
      <c r="D19" s="353"/>
      <c r="E19" s="352"/>
      <c r="F19" s="352"/>
      <c r="G19" s="352"/>
      <c r="H19" s="352"/>
      <c r="I19" s="352"/>
      <c r="J19" s="352"/>
      <c r="K19" s="352"/>
    </row>
    <row r="20" spans="1:11" s="70" customFormat="1" ht="15" customHeight="1">
      <c r="A20" s="762"/>
      <c r="B20" s="372"/>
      <c r="C20" s="356"/>
      <c r="D20" s="353"/>
      <c r="E20" s="352"/>
      <c r="F20" s="352"/>
      <c r="G20" s="352"/>
      <c r="H20" s="352"/>
      <c r="I20" s="352"/>
      <c r="J20" s="352"/>
      <c r="K20" s="352"/>
    </row>
    <row r="21" spans="1:11" s="70" customFormat="1" ht="15" customHeight="1">
      <c r="A21" s="762"/>
      <c r="B21" s="372"/>
      <c r="C21" s="356"/>
      <c r="D21" s="353"/>
      <c r="E21" s="352"/>
      <c r="F21" s="352"/>
      <c r="G21" s="352"/>
      <c r="H21" s="352"/>
      <c r="I21" s="352"/>
      <c r="J21" s="352"/>
      <c r="K21" s="352"/>
    </row>
    <row r="22" spans="1:11" s="70" customFormat="1" ht="15" customHeight="1">
      <c r="A22" s="762"/>
      <c r="B22" s="372"/>
      <c r="C22" s="356"/>
      <c r="D22" s="353"/>
      <c r="E22" s="352"/>
      <c r="F22" s="352"/>
      <c r="G22" s="352"/>
      <c r="H22" s="352"/>
      <c r="I22" s="352"/>
      <c r="J22" s="352"/>
      <c r="K22" s="352"/>
    </row>
    <row r="23" spans="1:11" s="70" customFormat="1" ht="15" customHeight="1">
      <c r="A23" s="762"/>
      <c r="B23" s="372"/>
      <c r="C23" s="356"/>
      <c r="D23" s="353"/>
      <c r="E23" s="352"/>
      <c r="F23" s="352"/>
      <c r="G23" s="352"/>
      <c r="H23" s="352"/>
      <c r="I23" s="352"/>
      <c r="J23" s="352"/>
      <c r="K23" s="352"/>
    </row>
    <row r="24" spans="1:11" s="70" customFormat="1" ht="15" customHeight="1">
      <c r="A24" s="763"/>
      <c r="B24" s="351"/>
      <c r="C24" s="133"/>
      <c r="D24" s="121"/>
      <c r="E24" s="124"/>
      <c r="F24" s="124"/>
      <c r="G24" s="124"/>
      <c r="H24" s="124"/>
      <c r="I24" s="124"/>
      <c r="J24" s="124"/>
      <c r="K24" s="124"/>
    </row>
    <row r="25" spans="1:11" s="70" customFormat="1" ht="15" customHeight="1">
      <c r="A25" s="131"/>
      <c r="B25" s="132"/>
      <c r="C25" s="133"/>
      <c r="D25" s="121"/>
      <c r="E25" s="124"/>
      <c r="F25" s="124"/>
      <c r="G25" s="124"/>
      <c r="H25" s="121"/>
      <c r="I25" s="124"/>
      <c r="J25" s="124"/>
      <c r="K25" s="124"/>
    </row>
    <row r="26" spans="1:11" s="70" customFormat="1" ht="15" customHeight="1">
      <c r="A26" s="131"/>
      <c r="B26" s="132"/>
      <c r="C26" s="133"/>
      <c r="D26" s="121"/>
      <c r="E26" s="124"/>
      <c r="F26" s="124"/>
      <c r="G26" s="124"/>
      <c r="H26" s="121"/>
      <c r="I26" s="124"/>
      <c r="J26" s="124"/>
      <c r="K26" s="124"/>
    </row>
    <row r="27" spans="1:11" s="70" customFormat="1" ht="15" customHeight="1">
      <c r="A27" s="131"/>
      <c r="B27" s="132"/>
      <c r="C27" s="133"/>
      <c r="D27" s="121"/>
      <c r="E27" s="124"/>
      <c r="F27" s="124"/>
      <c r="G27" s="124"/>
      <c r="H27" s="124"/>
      <c r="I27" s="124"/>
      <c r="J27" s="124"/>
      <c r="K27" s="124"/>
    </row>
    <row r="28" spans="1:11" s="70" customFormat="1" ht="15" customHeight="1">
      <c r="A28" s="131"/>
      <c r="B28" s="132"/>
      <c r="C28" s="133"/>
      <c r="D28" s="121"/>
      <c r="E28" s="124"/>
      <c r="F28" s="124"/>
      <c r="G28" s="124"/>
      <c r="H28" s="124"/>
      <c r="I28" s="124"/>
      <c r="J28" s="124"/>
      <c r="K28" s="124"/>
    </row>
    <row r="29" spans="1:11" s="70" customFormat="1" ht="15" customHeight="1">
      <c r="A29" s="131"/>
      <c r="B29" s="132"/>
      <c r="C29" s="133"/>
      <c r="D29" s="121"/>
      <c r="E29" s="124"/>
      <c r="F29" s="124"/>
      <c r="G29" s="124"/>
      <c r="H29" s="124"/>
      <c r="I29" s="124"/>
      <c r="J29" s="124"/>
      <c r="K29" s="124"/>
    </row>
    <row r="30" spans="1:11" s="70" customFormat="1" ht="15" customHeight="1">
      <c r="A30" s="131"/>
      <c r="B30" s="132"/>
      <c r="C30" s="133"/>
      <c r="D30" s="121"/>
      <c r="E30" s="124"/>
      <c r="F30" s="124"/>
      <c r="G30" s="124"/>
      <c r="H30" s="124"/>
      <c r="I30" s="124"/>
      <c r="J30" s="124"/>
      <c r="K30" s="124"/>
    </row>
    <row r="31" spans="1:11" s="70" customFormat="1" ht="15" customHeight="1">
      <c r="A31" s="131"/>
      <c r="B31" s="132"/>
      <c r="C31" s="133"/>
      <c r="D31" s="121"/>
      <c r="E31" s="124"/>
      <c r="F31" s="124"/>
      <c r="G31" s="124"/>
      <c r="H31" s="124"/>
      <c r="I31" s="124"/>
      <c r="J31" s="124"/>
      <c r="K31" s="124"/>
    </row>
    <row r="32" spans="1:11" s="70" customFormat="1" ht="15" customHeight="1">
      <c r="A32" s="131"/>
      <c r="B32" s="132"/>
      <c r="C32" s="133"/>
      <c r="D32" s="121"/>
      <c r="E32" s="124"/>
      <c r="F32" s="124"/>
      <c r="G32" s="124"/>
      <c r="H32" s="124"/>
      <c r="I32" s="124"/>
      <c r="J32" s="124"/>
      <c r="K32" s="124"/>
    </row>
    <row r="33" spans="1:11" s="70" customFormat="1" ht="15" customHeight="1">
      <c r="A33" s="131"/>
      <c r="B33" s="132"/>
      <c r="C33" s="133"/>
      <c r="D33" s="121"/>
      <c r="E33" s="124"/>
      <c r="F33" s="124"/>
      <c r="G33" s="124"/>
      <c r="H33" s="124"/>
      <c r="I33" s="124"/>
      <c r="J33" s="124"/>
      <c r="K33" s="124"/>
    </row>
    <row r="34" spans="1:11" s="70" customFormat="1" ht="15" customHeight="1">
      <c r="A34" s="131"/>
      <c r="B34" s="132"/>
      <c r="C34" s="133"/>
      <c r="D34" s="121"/>
      <c r="E34" s="124"/>
      <c r="F34" s="124"/>
      <c r="G34" s="124"/>
      <c r="H34" s="121"/>
      <c r="I34" s="124"/>
      <c r="J34" s="124"/>
      <c r="K34" s="124"/>
    </row>
    <row r="35" spans="1:11" s="70" customFormat="1" ht="15" customHeight="1">
      <c r="A35" s="131"/>
      <c r="B35" s="132"/>
      <c r="C35" s="133"/>
      <c r="D35" s="121"/>
      <c r="E35" s="124"/>
      <c r="F35" s="124"/>
      <c r="G35" s="124"/>
      <c r="H35" s="121"/>
      <c r="I35" s="124"/>
      <c r="J35" s="124"/>
      <c r="K35" s="124"/>
    </row>
    <row r="36" spans="1:11" s="70" customFormat="1" ht="15" customHeight="1">
      <c r="A36" s="131"/>
      <c r="B36" s="132"/>
      <c r="C36" s="133"/>
      <c r="D36" s="121"/>
      <c r="E36" s="124"/>
      <c r="F36" s="124"/>
      <c r="G36" s="124"/>
      <c r="H36" s="121"/>
      <c r="I36" s="124"/>
      <c r="J36" s="124"/>
      <c r="K36" s="124"/>
    </row>
    <row r="37" spans="1:11" s="70" customFormat="1" ht="15" customHeight="1">
      <c r="A37" s="131"/>
      <c r="B37" s="132"/>
      <c r="C37" s="133"/>
      <c r="D37" s="121"/>
      <c r="E37" s="124"/>
      <c r="F37" s="124"/>
      <c r="G37" s="124"/>
      <c r="H37" s="121"/>
      <c r="I37" s="124"/>
      <c r="J37" s="124"/>
      <c r="K37" s="124"/>
    </row>
    <row r="38" spans="1:11" s="70" customFormat="1" ht="15" customHeight="1">
      <c r="A38" s="131"/>
      <c r="B38" s="132"/>
      <c r="C38" s="133"/>
      <c r="D38" s="121"/>
      <c r="E38" s="124"/>
      <c r="F38" s="124"/>
      <c r="G38" s="124"/>
      <c r="H38" s="121"/>
      <c r="I38" s="124"/>
      <c r="J38" s="124"/>
      <c r="K38" s="124"/>
    </row>
    <row r="39" spans="1:11" s="70" customFormat="1" ht="15" customHeight="1">
      <c r="A39" s="131"/>
      <c r="B39" s="132"/>
      <c r="C39" s="133"/>
      <c r="D39" s="121"/>
      <c r="E39" s="124"/>
      <c r="F39" s="124"/>
      <c r="G39" s="124"/>
      <c r="H39" s="121"/>
      <c r="I39" s="124"/>
      <c r="J39" s="124"/>
      <c r="K39" s="124"/>
    </row>
    <row r="40" spans="1:11" s="70" customFormat="1" ht="15" customHeight="1">
      <c r="A40" s="131"/>
      <c r="B40" s="132"/>
      <c r="C40" s="133"/>
      <c r="D40" s="121"/>
      <c r="E40" s="124"/>
      <c r="F40" s="124"/>
      <c r="G40" s="124"/>
      <c r="H40" s="121"/>
      <c r="I40" s="124"/>
      <c r="J40" s="124"/>
      <c r="K40" s="124"/>
    </row>
    <row r="41" spans="1:11" s="70" customFormat="1" ht="15" customHeight="1">
      <c r="A41" s="131"/>
      <c r="B41" s="132"/>
      <c r="C41" s="133"/>
      <c r="D41" s="121"/>
      <c r="E41" s="124"/>
      <c r="F41" s="124"/>
      <c r="G41" s="124"/>
      <c r="H41" s="121"/>
      <c r="I41" s="124"/>
      <c r="J41" s="124"/>
      <c r="K41" s="124"/>
    </row>
    <row r="42" spans="1:11" s="70" customFormat="1" ht="15" customHeight="1">
      <c r="A42" s="131"/>
      <c r="B42" s="132"/>
      <c r="C42" s="133"/>
      <c r="D42" s="121"/>
      <c r="E42" s="124"/>
      <c r="F42" s="124"/>
      <c r="G42" s="124"/>
      <c r="H42" s="121"/>
      <c r="I42" s="124"/>
      <c r="J42" s="124"/>
      <c r="K42" s="124"/>
    </row>
    <row r="43" spans="1:11" s="70" customFormat="1" ht="15" customHeight="1">
      <c r="A43" s="131"/>
      <c r="B43" s="132"/>
      <c r="C43" s="133"/>
      <c r="D43" s="121"/>
      <c r="E43" s="124"/>
      <c r="F43" s="124"/>
      <c r="G43" s="124"/>
      <c r="H43" s="121"/>
      <c r="I43" s="124"/>
      <c r="J43" s="124"/>
      <c r="K43" s="124"/>
    </row>
    <row r="44" spans="1:11" s="70" customFormat="1" ht="15" customHeight="1">
      <c r="A44" s="354"/>
      <c r="B44" s="355"/>
      <c r="C44" s="356"/>
      <c r="D44" s="353"/>
      <c r="E44" s="352"/>
      <c r="F44" s="352"/>
      <c r="G44" s="352"/>
      <c r="H44" s="353"/>
      <c r="I44" s="352"/>
      <c r="J44" s="352"/>
      <c r="K44" s="352"/>
    </row>
    <row r="45" spans="1:11" s="70" customFormat="1" ht="15" customHeight="1">
      <c r="A45" s="357"/>
      <c r="B45" s="358"/>
      <c r="C45" s="358"/>
      <c r="D45" s="350"/>
      <c r="E45" s="350"/>
      <c r="F45" s="350"/>
      <c r="G45" s="350"/>
      <c r="H45" s="350"/>
      <c r="I45" s="350"/>
      <c r="J45" s="350"/>
      <c r="K45" s="350"/>
    </row>
    <row r="46" spans="1:11" s="70" customFormat="1" ht="3" customHeight="1">
      <c r="A46" s="781"/>
      <c r="B46" s="782"/>
      <c r="C46" s="782"/>
      <c r="D46" s="782"/>
      <c r="E46" s="782"/>
      <c r="F46" s="782"/>
      <c r="G46" s="782"/>
      <c r="H46" s="782"/>
      <c r="I46" s="782"/>
      <c r="J46" s="782"/>
      <c r="K46" s="783"/>
    </row>
    <row r="47" spans="1:11" ht="12.6" customHeight="1">
      <c r="A47" s="642" t="s">
        <v>30</v>
      </c>
      <c r="B47" s="642"/>
      <c r="C47" s="642"/>
      <c r="D47" s="642"/>
      <c r="E47" s="753" t="s">
        <v>31</v>
      </c>
      <c r="F47" s="754"/>
      <c r="G47" s="754"/>
      <c r="H47" s="754"/>
      <c r="I47" s="754"/>
      <c r="J47" s="754"/>
      <c r="K47" s="755"/>
    </row>
    <row r="48" spans="1:11" ht="12.6" customHeight="1">
      <c r="A48" s="723"/>
      <c r="B48" s="723"/>
      <c r="C48" s="723"/>
      <c r="D48" s="723"/>
      <c r="E48" s="778"/>
      <c r="F48" s="779"/>
      <c r="G48" s="779"/>
      <c r="H48" s="779"/>
      <c r="I48" s="779"/>
      <c r="J48" s="779"/>
      <c r="K48" s="780"/>
    </row>
    <row r="49" spans="1:11" ht="12.6" customHeight="1">
      <c r="A49" s="648" t="s">
        <v>32</v>
      </c>
      <c r="B49" s="648"/>
      <c r="C49" s="648"/>
      <c r="D49" s="760"/>
      <c r="E49" s="751" t="s">
        <v>33</v>
      </c>
      <c r="F49" s="751"/>
      <c r="G49" s="751"/>
      <c r="H49" s="751"/>
      <c r="I49" s="751"/>
      <c r="J49" s="751"/>
      <c r="K49" s="751"/>
    </row>
    <row r="50" spans="1:11" ht="12.6" customHeight="1">
      <c r="A50" s="758"/>
      <c r="B50" s="758"/>
      <c r="C50" s="758"/>
      <c r="D50" s="759"/>
      <c r="E50" s="752"/>
      <c r="F50" s="752"/>
      <c r="G50" s="752"/>
      <c r="H50" s="752"/>
      <c r="I50" s="752"/>
      <c r="J50" s="752"/>
      <c r="K50" s="752"/>
    </row>
    <row r="51" spans="1:11" ht="15" customHeight="1">
      <c r="A51" s="716" t="s">
        <v>34</v>
      </c>
      <c r="B51" s="717"/>
      <c r="C51" s="717"/>
      <c r="D51" s="717"/>
      <c r="E51" s="717"/>
      <c r="F51" s="717"/>
      <c r="G51" s="717"/>
      <c r="H51" s="717"/>
      <c r="I51" s="717"/>
      <c r="J51" s="717"/>
      <c r="K51" s="720"/>
    </row>
    <row r="52" spans="1:11" ht="15" customHeight="1">
      <c r="A52" s="746"/>
      <c r="B52" s="747"/>
      <c r="C52" s="747"/>
      <c r="D52" s="747"/>
      <c r="E52" s="747"/>
      <c r="F52" s="747"/>
      <c r="G52" s="747"/>
      <c r="H52" s="747"/>
      <c r="I52" s="747"/>
      <c r="J52" s="747"/>
      <c r="K52" s="748"/>
    </row>
  </sheetData>
  <mergeCells count="35">
    <mergeCell ref="C6:G6"/>
    <mergeCell ref="E48:K48"/>
    <mergeCell ref="A46:K46"/>
    <mergeCell ref="D9:D10"/>
    <mergeCell ref="F9:F10"/>
    <mergeCell ref="J9:J10"/>
    <mergeCell ref="H9:H10"/>
    <mergeCell ref="A47:D47"/>
    <mergeCell ref="E9:E10"/>
    <mergeCell ref="H2:K2"/>
    <mergeCell ref="H1:K1"/>
    <mergeCell ref="A1:G2"/>
    <mergeCell ref="A8:K8"/>
    <mergeCell ref="H6:K6"/>
    <mergeCell ref="A5:K5"/>
    <mergeCell ref="H7:K7"/>
    <mergeCell ref="A4:K4"/>
    <mergeCell ref="A7:B7"/>
    <mergeCell ref="C7:G7"/>
    <mergeCell ref="A49:D49"/>
    <mergeCell ref="A11:A17"/>
    <mergeCell ref="A18:A24"/>
    <mergeCell ref="A9:A10"/>
    <mergeCell ref="B9:C9"/>
    <mergeCell ref="A48:D48"/>
    <mergeCell ref="M12:N12"/>
    <mergeCell ref="A52:K52"/>
    <mergeCell ref="K9:K10"/>
    <mergeCell ref="E49:K49"/>
    <mergeCell ref="E50:K50"/>
    <mergeCell ref="E47:K47"/>
    <mergeCell ref="G9:G10"/>
    <mergeCell ref="A51:K51"/>
    <mergeCell ref="A50:D50"/>
    <mergeCell ref="I9:I10"/>
  </mergeCells>
  <phoneticPr fontId="19" type="noConversion"/>
  <printOptions horizontalCentered="1"/>
  <pageMargins left="0.78740157480314965" right="0.39370078740157483" top="0.98425196850393704" bottom="0.39370078740157483" header="0.51181102362204722" footer="0.51181102362204722"/>
  <pageSetup paperSize="9" firstPageNumber="0" fitToHeight="1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0.59999389629810485"/>
    <pageSetUpPr fitToPage="1"/>
  </sheetPr>
  <dimension ref="A1:J50"/>
  <sheetViews>
    <sheetView showGridLines="0" view="pageBreakPreview" zoomScaleSheetLayoutView="100" workbookViewId="0">
      <selection activeCell="D9" sqref="D9:D21"/>
    </sheetView>
  </sheetViews>
  <sheetFormatPr defaultColWidth="11.42578125" defaultRowHeight="15" customHeight="1"/>
  <cols>
    <col min="1" max="1" width="16.7109375" style="12" customWidth="1"/>
    <col min="2" max="2" width="14.140625" style="12" customWidth="1"/>
    <col min="3" max="4" width="10.7109375" style="12" customWidth="1"/>
    <col min="5" max="5" width="12.5703125" style="12" customWidth="1"/>
    <col min="6" max="8" width="10.7109375" style="12" customWidth="1"/>
    <col min="9" max="16384" width="11.42578125" style="12"/>
  </cols>
  <sheetData>
    <row r="1" spans="1:9" ht="11.25">
      <c r="A1" s="481" t="s">
        <v>43</v>
      </c>
      <c r="B1" s="482"/>
      <c r="C1" s="482"/>
      <c r="D1" s="482"/>
      <c r="E1" s="482"/>
      <c r="F1" s="482"/>
      <c r="G1" s="482"/>
      <c r="H1" s="151" t="s">
        <v>1</v>
      </c>
    </row>
    <row r="2" spans="1:9" ht="18">
      <c r="A2" s="483"/>
      <c r="B2" s="484"/>
      <c r="C2" s="484"/>
      <c r="D2" s="484"/>
      <c r="E2" s="484"/>
      <c r="F2" s="484"/>
      <c r="G2" s="484"/>
      <c r="H2" s="152" t="s">
        <v>44</v>
      </c>
    </row>
    <row r="3" spans="1:9" ht="11.25">
      <c r="A3" s="485" t="s">
        <v>3</v>
      </c>
      <c r="B3" s="486"/>
      <c r="C3" s="486"/>
      <c r="D3" s="486"/>
      <c r="E3" s="486"/>
      <c r="F3" s="486"/>
      <c r="G3" s="486"/>
      <c r="H3" s="487"/>
    </row>
    <row r="4" spans="1:9" ht="11.25">
      <c r="A4" s="475"/>
      <c r="B4" s="476"/>
      <c r="C4" s="476"/>
      <c r="D4" s="476"/>
      <c r="E4" s="476"/>
      <c r="F4" s="476"/>
      <c r="G4" s="476"/>
      <c r="H4" s="477"/>
    </row>
    <row r="5" spans="1:9" ht="11.25">
      <c r="A5" s="490" t="s">
        <v>4</v>
      </c>
      <c r="B5" s="492"/>
      <c r="C5" s="490" t="s">
        <v>5</v>
      </c>
      <c r="D5" s="491"/>
      <c r="E5" s="491"/>
      <c r="F5" s="491"/>
      <c r="G5" s="492"/>
      <c r="H5" s="150" t="s">
        <v>6</v>
      </c>
    </row>
    <row r="6" spans="1:9" ht="34.9" customHeight="1">
      <c r="A6" s="488" t="str">
        <f>PFP!A6</f>
        <v xml:space="preserve">Projeto de Implantação do Sistema de Esgotamento Sanitário da sede do Município de Jussara - BA
</v>
      </c>
      <c r="B6" s="489"/>
      <c r="C6" s="488" t="str">
        <f>PFP!I6</f>
        <v>Projeto de Implantação do Sistema de Esgotamento Sanitário da sede do Município de Jussara - BA</v>
      </c>
      <c r="D6" s="493"/>
      <c r="E6" s="493"/>
      <c r="F6" s="493"/>
      <c r="G6" s="489"/>
      <c r="H6" s="149"/>
    </row>
    <row r="7" spans="1:9" s="15" customFormat="1" ht="27">
      <c r="A7" s="153" t="s">
        <v>229</v>
      </c>
      <c r="B7" s="153" t="s">
        <v>45</v>
      </c>
      <c r="C7" s="154" t="s">
        <v>230</v>
      </c>
      <c r="D7" s="155" t="s">
        <v>231</v>
      </c>
      <c r="E7" s="155" t="s">
        <v>232</v>
      </c>
      <c r="F7" s="155" t="s">
        <v>233</v>
      </c>
      <c r="G7" s="156" t="s">
        <v>234</v>
      </c>
      <c r="H7" s="155" t="s">
        <v>235</v>
      </c>
    </row>
    <row r="8" spans="1:9" ht="15" customHeight="1">
      <c r="A8" s="138"/>
      <c r="B8" s="16"/>
      <c r="C8" s="140"/>
      <c r="D8" s="141"/>
      <c r="E8" s="141"/>
      <c r="F8" s="142"/>
      <c r="G8" s="143"/>
      <c r="H8" s="144"/>
    </row>
    <row r="9" spans="1:9" ht="15" customHeight="1">
      <c r="A9" s="138" t="s">
        <v>219</v>
      </c>
      <c r="B9" s="16" t="s">
        <v>48</v>
      </c>
      <c r="C9" s="140">
        <v>1.5</v>
      </c>
      <c r="D9" s="389"/>
      <c r="E9" s="141">
        <f>C9*D9</f>
        <v>0</v>
      </c>
      <c r="F9" s="142"/>
      <c r="G9" s="143">
        <f>E9*'PFP_XV Det_ Enc_ Soc_'!$F$36</f>
        <v>0</v>
      </c>
      <c r="H9" s="144"/>
      <c r="I9" s="388"/>
    </row>
    <row r="10" spans="1:9" ht="15" customHeight="1">
      <c r="A10" s="138"/>
      <c r="B10" s="16"/>
      <c r="C10" s="140"/>
      <c r="D10" s="389"/>
      <c r="E10" s="141"/>
      <c r="F10" s="142"/>
      <c r="G10" s="143"/>
      <c r="H10" s="144"/>
    </row>
    <row r="11" spans="1:9" ht="15" customHeight="1">
      <c r="A11" s="138" t="s">
        <v>227</v>
      </c>
      <c r="B11" s="16" t="s">
        <v>49</v>
      </c>
      <c r="C11" s="140">
        <v>3</v>
      </c>
      <c r="D11" s="389"/>
      <c r="E11" s="141">
        <f t="shared" ref="E11:E21" si="0">C11*D11</f>
        <v>0</v>
      </c>
      <c r="F11" s="142"/>
      <c r="G11" s="143">
        <f>E11*'PFP_XV Det_ Enc_ Soc_'!$F$36</f>
        <v>0</v>
      </c>
      <c r="H11" s="144"/>
      <c r="I11" s="388"/>
    </row>
    <row r="12" spans="1:9" ht="15" customHeight="1">
      <c r="A12" s="138"/>
      <c r="B12" s="16"/>
      <c r="C12" s="140"/>
      <c r="D12" s="389"/>
      <c r="E12" s="141"/>
      <c r="F12" s="142"/>
      <c r="G12" s="143"/>
      <c r="H12" s="144"/>
    </row>
    <row r="13" spans="1:9" ht="15" customHeight="1">
      <c r="A13" s="138" t="s">
        <v>220</v>
      </c>
      <c r="B13" s="16" t="s">
        <v>50</v>
      </c>
      <c r="C13" s="140">
        <v>0.5</v>
      </c>
      <c r="D13" s="389"/>
      <c r="E13" s="141">
        <f t="shared" si="0"/>
        <v>0</v>
      </c>
      <c r="F13" s="142"/>
      <c r="G13" s="143">
        <f>E13*'PFP_XV Det_ Enc_ Soc_'!$F$36</f>
        <v>0</v>
      </c>
      <c r="H13" s="144"/>
    </row>
    <row r="14" spans="1:9" ht="15" customHeight="1">
      <c r="A14" s="138"/>
      <c r="B14" s="16"/>
      <c r="C14" s="140"/>
      <c r="D14" s="389"/>
      <c r="E14" s="141"/>
      <c r="F14" s="142"/>
      <c r="G14" s="143"/>
      <c r="H14" s="144"/>
    </row>
    <row r="15" spans="1:9" ht="15" customHeight="1">
      <c r="A15" s="138" t="s">
        <v>221</v>
      </c>
      <c r="B15" s="16" t="s">
        <v>50</v>
      </c>
      <c r="C15" s="140">
        <v>0.5</v>
      </c>
      <c r="D15" s="389"/>
      <c r="E15" s="141">
        <f t="shared" si="0"/>
        <v>0</v>
      </c>
      <c r="F15" s="142"/>
      <c r="G15" s="143">
        <f>E15*'PFP_XV Det_ Enc_ Soc_'!$F$36</f>
        <v>0</v>
      </c>
      <c r="H15" s="144"/>
    </row>
    <row r="16" spans="1:9" ht="15" customHeight="1">
      <c r="A16" s="138"/>
      <c r="B16" s="16"/>
      <c r="C16" s="140"/>
      <c r="D16" s="389"/>
      <c r="E16" s="141"/>
      <c r="F16" s="142"/>
      <c r="G16" s="143"/>
      <c r="H16" s="144"/>
    </row>
    <row r="17" spans="1:9" ht="15" customHeight="1">
      <c r="A17" s="138" t="s">
        <v>222</v>
      </c>
      <c r="B17" s="16" t="s">
        <v>49</v>
      </c>
      <c r="C17" s="140">
        <v>0.7</v>
      </c>
      <c r="D17" s="389"/>
      <c r="E17" s="141">
        <f t="shared" si="0"/>
        <v>0</v>
      </c>
      <c r="F17" s="142"/>
      <c r="G17" s="143">
        <f>E17*'PFP_XV Det_ Enc_ Soc_'!$F$36</f>
        <v>0</v>
      </c>
      <c r="H17" s="144"/>
    </row>
    <row r="18" spans="1:9" ht="15" customHeight="1">
      <c r="A18" s="138"/>
      <c r="B18" s="16"/>
      <c r="C18" s="140"/>
      <c r="D18" s="389"/>
      <c r="E18" s="141"/>
      <c r="F18" s="142"/>
      <c r="G18" s="143"/>
      <c r="H18" s="144"/>
    </row>
    <row r="19" spans="1:9" ht="15" customHeight="1">
      <c r="A19" s="138" t="s">
        <v>224</v>
      </c>
      <c r="B19" s="16" t="s">
        <v>223</v>
      </c>
      <c r="C19" s="140">
        <v>3</v>
      </c>
      <c r="D19" s="389"/>
      <c r="E19" s="141">
        <f t="shared" si="0"/>
        <v>0</v>
      </c>
      <c r="F19" s="142"/>
      <c r="G19" s="143">
        <f>E19*'PFP_XV Det_ Enc_ Soc_'!$F$36</f>
        <v>0</v>
      </c>
      <c r="H19" s="144"/>
      <c r="I19" s="388"/>
    </row>
    <row r="20" spans="1:9" ht="15" customHeight="1">
      <c r="A20" s="138"/>
      <c r="B20" s="16"/>
      <c r="C20" s="140"/>
      <c r="D20" s="389"/>
      <c r="E20" s="141"/>
      <c r="F20" s="142"/>
      <c r="G20" s="143"/>
      <c r="H20" s="144"/>
    </row>
    <row r="21" spans="1:9" ht="15" customHeight="1">
      <c r="A21" s="138" t="s">
        <v>225</v>
      </c>
      <c r="B21" s="16" t="s">
        <v>226</v>
      </c>
      <c r="C21" s="140">
        <v>2.5</v>
      </c>
      <c r="D21" s="389"/>
      <c r="E21" s="141">
        <f t="shared" si="0"/>
        <v>0</v>
      </c>
      <c r="F21" s="142"/>
      <c r="G21" s="143">
        <f>E21*'PFP_XV Det_ Enc_ Soc_'!$F$36</f>
        <v>0</v>
      </c>
      <c r="H21" s="144"/>
    </row>
    <row r="22" spans="1:9" ht="15" customHeight="1">
      <c r="A22" s="139"/>
      <c r="B22" s="17"/>
      <c r="C22" s="140"/>
      <c r="D22" s="141"/>
      <c r="E22" s="141"/>
      <c r="F22" s="142"/>
      <c r="G22" s="143"/>
      <c r="H22" s="144"/>
    </row>
    <row r="23" spans="1:9" ht="15" customHeight="1">
      <c r="A23" s="138"/>
      <c r="B23" s="16"/>
      <c r="C23" s="140"/>
      <c r="D23" s="141"/>
      <c r="E23" s="141"/>
      <c r="F23" s="142"/>
      <c r="G23" s="143"/>
      <c r="H23" s="144"/>
    </row>
    <row r="24" spans="1:9" ht="15" customHeight="1">
      <c r="A24" s="139"/>
      <c r="B24" s="17"/>
      <c r="C24" s="140"/>
      <c r="D24" s="141"/>
      <c r="E24" s="141"/>
      <c r="F24" s="142"/>
      <c r="G24" s="143"/>
      <c r="H24" s="144"/>
    </row>
    <row r="25" spans="1:9" ht="15" customHeight="1">
      <c r="A25" s="138"/>
      <c r="B25" s="16"/>
      <c r="C25" s="140"/>
      <c r="D25" s="141"/>
      <c r="E25" s="141"/>
      <c r="F25" s="142"/>
      <c r="G25" s="143"/>
      <c r="H25" s="144"/>
    </row>
    <row r="26" spans="1:9" ht="15" customHeight="1">
      <c r="A26" s="139"/>
      <c r="B26" s="17"/>
      <c r="C26" s="140"/>
      <c r="D26" s="141"/>
      <c r="E26" s="141"/>
      <c r="F26" s="142"/>
      <c r="G26" s="143"/>
      <c r="H26" s="144"/>
    </row>
    <row r="27" spans="1:9" ht="15" customHeight="1">
      <c r="A27" s="138"/>
      <c r="B27" s="16"/>
      <c r="C27" s="140"/>
      <c r="D27" s="141"/>
      <c r="E27" s="141"/>
      <c r="F27" s="142"/>
      <c r="G27" s="143"/>
      <c r="H27" s="144"/>
    </row>
    <row r="28" spans="1:9" ht="15" customHeight="1">
      <c r="A28" s="139"/>
      <c r="B28" s="17"/>
      <c r="C28" s="140"/>
      <c r="D28" s="141"/>
      <c r="E28" s="141"/>
      <c r="F28" s="142"/>
      <c r="G28" s="143"/>
      <c r="H28" s="144"/>
    </row>
    <row r="29" spans="1:9" ht="15" customHeight="1">
      <c r="A29" s="138"/>
      <c r="B29" s="16"/>
      <c r="C29" s="140"/>
      <c r="D29" s="141"/>
      <c r="E29" s="141"/>
      <c r="F29" s="142"/>
      <c r="G29" s="143"/>
      <c r="H29" s="144"/>
    </row>
    <row r="30" spans="1:9" ht="15" customHeight="1">
      <c r="A30" s="138"/>
      <c r="B30" s="16"/>
      <c r="C30" s="140"/>
      <c r="D30" s="141"/>
      <c r="E30" s="141"/>
      <c r="F30" s="142"/>
      <c r="G30" s="143"/>
      <c r="H30" s="144"/>
    </row>
    <row r="31" spans="1:9" ht="15" customHeight="1">
      <c r="A31" s="138"/>
      <c r="B31" s="16"/>
      <c r="C31" s="140"/>
      <c r="D31" s="141"/>
      <c r="E31" s="141"/>
      <c r="F31" s="142"/>
      <c r="G31" s="143"/>
      <c r="H31" s="144"/>
    </row>
    <row r="32" spans="1:9" ht="15" customHeight="1">
      <c r="A32" s="138"/>
      <c r="B32" s="16"/>
      <c r="C32" s="140"/>
      <c r="D32" s="141"/>
      <c r="E32" s="141"/>
      <c r="F32" s="142"/>
      <c r="G32" s="143"/>
      <c r="H32" s="144"/>
    </row>
    <row r="33" spans="1:10" ht="15" customHeight="1">
      <c r="A33" s="138"/>
      <c r="B33" s="16"/>
      <c r="C33" s="140"/>
      <c r="D33" s="141"/>
      <c r="E33" s="141"/>
      <c r="F33" s="142"/>
      <c r="G33" s="143"/>
      <c r="H33" s="144"/>
    </row>
    <row r="34" spans="1:10" ht="15" customHeight="1">
      <c r="A34" s="138"/>
      <c r="B34" s="16"/>
      <c r="C34" s="140"/>
      <c r="D34" s="141"/>
      <c r="E34" s="141"/>
      <c r="F34" s="142"/>
      <c r="G34" s="143"/>
      <c r="H34" s="144"/>
    </row>
    <row r="35" spans="1:10" ht="15" customHeight="1">
      <c r="A35" s="138"/>
      <c r="B35" s="16"/>
      <c r="C35" s="140"/>
      <c r="D35" s="141"/>
      <c r="E35" s="141"/>
      <c r="F35" s="142"/>
      <c r="G35" s="143"/>
      <c r="H35" s="144"/>
    </row>
    <row r="36" spans="1:10" ht="15" customHeight="1">
      <c r="A36" s="138"/>
      <c r="B36" s="16"/>
      <c r="C36" s="140"/>
      <c r="D36" s="141"/>
      <c r="E36" s="141"/>
      <c r="F36" s="142"/>
      <c r="G36" s="143"/>
      <c r="H36" s="144"/>
    </row>
    <row r="37" spans="1:10" ht="15" customHeight="1">
      <c r="A37" s="138"/>
      <c r="B37" s="16"/>
      <c r="C37" s="140"/>
      <c r="D37" s="146"/>
      <c r="E37" s="146"/>
      <c r="F37" s="147"/>
      <c r="G37" s="148"/>
      <c r="H37" s="159"/>
    </row>
    <row r="38" spans="1:10" s="13" customFormat="1" ht="20.25" customHeight="1">
      <c r="A38" s="494" t="s">
        <v>54</v>
      </c>
      <c r="B38" s="495"/>
      <c r="C38" s="161">
        <f>SUM(C8:C37)</f>
        <v>11.7</v>
      </c>
      <c r="D38" s="162"/>
      <c r="E38" s="161">
        <f>SUM(E8:E37)</f>
        <v>0</v>
      </c>
      <c r="F38" s="161">
        <f>SUM(F8:F37)</f>
        <v>0</v>
      </c>
      <c r="G38" s="160">
        <f>SUM(G8:G37)</f>
        <v>0</v>
      </c>
      <c r="H38" s="160">
        <f>SUM(H8:H37)</f>
        <v>0</v>
      </c>
      <c r="J38" s="359"/>
    </row>
    <row r="39" spans="1:10" ht="12.6" customHeight="1">
      <c r="A39" s="478" t="s">
        <v>30</v>
      </c>
      <c r="B39" s="479"/>
      <c r="C39" s="479"/>
      <c r="D39" s="479"/>
      <c r="E39" s="479"/>
      <c r="F39" s="480"/>
      <c r="G39" s="157" t="s">
        <v>31</v>
      </c>
      <c r="H39" s="158"/>
    </row>
    <row r="40" spans="1:10" ht="12.6" customHeight="1">
      <c r="A40" s="475"/>
      <c r="B40" s="476"/>
      <c r="C40" s="476"/>
      <c r="D40" s="476"/>
      <c r="E40" s="476"/>
      <c r="F40" s="477"/>
      <c r="G40" s="13"/>
      <c r="H40" s="14"/>
    </row>
    <row r="41" spans="1:10" ht="12.6" customHeight="1">
      <c r="A41" s="478" t="s">
        <v>32</v>
      </c>
      <c r="B41" s="479"/>
      <c r="C41" s="479"/>
      <c r="D41" s="479"/>
      <c r="E41" s="479"/>
      <c r="F41" s="479"/>
      <c r="G41" s="480"/>
      <c r="H41" s="18" t="s">
        <v>33</v>
      </c>
    </row>
    <row r="42" spans="1:10" ht="12.6" customHeight="1">
      <c r="A42" s="475"/>
      <c r="B42" s="476"/>
      <c r="C42" s="476"/>
      <c r="D42" s="476"/>
      <c r="E42" s="476"/>
      <c r="F42" s="476"/>
      <c r="G42" s="477"/>
      <c r="H42" s="19"/>
    </row>
    <row r="43" spans="1:10" ht="12" customHeight="1">
      <c r="A43" s="478" t="s">
        <v>55</v>
      </c>
      <c r="B43" s="479"/>
      <c r="C43" s="479"/>
      <c r="D43" s="479"/>
      <c r="E43" s="479"/>
      <c r="F43" s="479"/>
      <c r="G43" s="479"/>
      <c r="H43" s="480"/>
    </row>
    <row r="44" spans="1:10" ht="12" customHeight="1">
      <c r="A44" s="496" t="s">
        <v>56</v>
      </c>
      <c r="B44" s="497"/>
      <c r="C44" s="497"/>
      <c r="D44" s="497"/>
      <c r="E44" s="497"/>
      <c r="F44" s="497"/>
      <c r="G44" s="497"/>
      <c r="H44" s="498"/>
    </row>
    <row r="45" spans="1:10" ht="12" customHeight="1">
      <c r="A45" s="499" t="s">
        <v>57</v>
      </c>
      <c r="B45" s="500"/>
      <c r="C45" s="500"/>
      <c r="D45" s="500"/>
      <c r="E45" s="500"/>
      <c r="F45" s="500"/>
      <c r="G45" s="500"/>
      <c r="H45" s="501"/>
    </row>
    <row r="46" spans="1:10" ht="12" customHeight="1">
      <c r="A46" s="478" t="s">
        <v>34</v>
      </c>
      <c r="B46" s="479"/>
      <c r="C46" s="479"/>
      <c r="D46" s="479"/>
      <c r="E46" s="479"/>
      <c r="F46" s="479"/>
      <c r="G46" s="479"/>
      <c r="H46" s="480"/>
    </row>
    <row r="47" spans="1:10" ht="12" customHeight="1">
      <c r="A47" s="496" t="s">
        <v>236</v>
      </c>
      <c r="B47" s="497"/>
      <c r="C47" s="497"/>
      <c r="D47" s="497"/>
      <c r="E47" s="497"/>
      <c r="F47" s="497"/>
      <c r="G47" s="497"/>
      <c r="H47" s="498"/>
    </row>
    <row r="48" spans="1:10" ht="12" customHeight="1">
      <c r="A48" s="496" t="s">
        <v>237</v>
      </c>
      <c r="B48" s="497"/>
      <c r="C48" s="497"/>
      <c r="D48" s="497"/>
      <c r="E48" s="497"/>
      <c r="F48" s="497"/>
      <c r="G48" s="497"/>
      <c r="H48" s="498"/>
    </row>
    <row r="49" spans="1:8" ht="12" customHeight="1">
      <c r="A49" s="496" t="s">
        <v>198</v>
      </c>
      <c r="B49" s="497"/>
      <c r="C49" s="497"/>
      <c r="D49" s="497"/>
      <c r="E49" s="497"/>
      <c r="F49" s="497"/>
      <c r="G49" s="497"/>
      <c r="H49" s="498"/>
    </row>
    <row r="50" spans="1:8" ht="12" customHeight="1">
      <c r="A50" s="475"/>
      <c r="B50" s="476"/>
      <c r="C50" s="476"/>
      <c r="D50" s="476"/>
      <c r="E50" s="476"/>
      <c r="F50" s="476"/>
      <c r="G50" s="476"/>
      <c r="H50" s="477"/>
    </row>
  </sheetData>
  <mergeCells count="20">
    <mergeCell ref="A38:B38"/>
    <mergeCell ref="A39:F39"/>
    <mergeCell ref="A43:H43"/>
    <mergeCell ref="A50:H50"/>
    <mergeCell ref="A44:H44"/>
    <mergeCell ref="A45:H45"/>
    <mergeCell ref="A46:H46"/>
    <mergeCell ref="A47:H47"/>
    <mergeCell ref="A48:H48"/>
    <mergeCell ref="A49:H49"/>
    <mergeCell ref="A40:F40"/>
    <mergeCell ref="A41:G41"/>
    <mergeCell ref="A42:G42"/>
    <mergeCell ref="A1:G2"/>
    <mergeCell ref="A3:H3"/>
    <mergeCell ref="A4:H4"/>
    <mergeCell ref="A6:B6"/>
    <mergeCell ref="C5:G5"/>
    <mergeCell ref="C6:G6"/>
    <mergeCell ref="A5:B5"/>
  </mergeCells>
  <phoneticPr fontId="19" type="noConversion"/>
  <printOptions horizontalCentered="1"/>
  <pageMargins left="0.78740157480314965" right="0.39370078740157483" top="0.98425196850393704" bottom="0.39370078740157483" header="0.51181102362204722" footer="0.51181102362204722"/>
  <pageSetup paperSize="9" scale="95" firstPageNumber="0" fitToHeight="5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8" tint="0.59999389629810485"/>
    <pageSetUpPr fitToPage="1"/>
  </sheetPr>
  <dimension ref="A1:P33"/>
  <sheetViews>
    <sheetView showGridLines="0" view="pageBreakPreview" zoomScaleSheetLayoutView="100" workbookViewId="0">
      <selection activeCell="K10" sqref="K10:K13"/>
    </sheetView>
  </sheetViews>
  <sheetFormatPr defaultColWidth="10.7109375" defaultRowHeight="15" customHeight="1"/>
  <cols>
    <col min="1" max="1" width="18.7109375" style="20" customWidth="1"/>
    <col min="2" max="2" width="8" style="20" bestFit="1" customWidth="1"/>
    <col min="3" max="3" width="22.28515625" style="20" bestFit="1" customWidth="1"/>
    <col min="4" max="4" width="7.140625" style="20" bestFit="1" customWidth="1"/>
    <col min="5" max="6" width="9.7109375" style="20" customWidth="1"/>
    <col min="7" max="7" width="7.140625" style="20" bestFit="1" customWidth="1"/>
    <col min="8" max="9" width="9.7109375" style="20" customWidth="1"/>
    <col min="10" max="10" width="7.140625" style="20" bestFit="1" customWidth="1"/>
    <col min="11" max="12" width="9.7109375" style="20" customWidth="1"/>
    <col min="13" max="13" width="7.140625" style="20" bestFit="1" customWidth="1"/>
    <col min="14" max="15" width="9.7109375" style="20" customWidth="1"/>
    <col min="16" max="16384" width="10.7109375" style="20"/>
  </cols>
  <sheetData>
    <row r="1" spans="1:15" ht="12" thickBot="1">
      <c r="A1" s="522" t="s">
        <v>58</v>
      </c>
      <c r="B1" s="523"/>
      <c r="C1" s="523"/>
      <c r="D1" s="523"/>
      <c r="E1" s="523"/>
      <c r="F1" s="523"/>
      <c r="G1" s="523"/>
      <c r="H1" s="523"/>
      <c r="I1" s="523"/>
      <c r="J1" s="523"/>
      <c r="K1" s="523"/>
      <c r="L1" s="523"/>
      <c r="M1" s="523"/>
      <c r="N1" s="526" t="s">
        <v>1</v>
      </c>
      <c r="O1" s="527"/>
    </row>
    <row r="2" spans="1:15" ht="18.75" thickTop="1">
      <c r="A2" s="524"/>
      <c r="B2" s="525"/>
      <c r="C2" s="525"/>
      <c r="D2" s="525"/>
      <c r="E2" s="525"/>
      <c r="F2" s="525"/>
      <c r="G2" s="525"/>
      <c r="H2" s="525"/>
      <c r="I2" s="525"/>
      <c r="J2" s="525"/>
      <c r="K2" s="525"/>
      <c r="L2" s="525"/>
      <c r="M2" s="525"/>
      <c r="N2" s="528" t="s">
        <v>59</v>
      </c>
      <c r="O2" s="529"/>
    </row>
    <row r="3" spans="1:15" ht="12.6" customHeight="1">
      <c r="A3" s="530" t="s">
        <v>3</v>
      </c>
      <c r="B3" s="531"/>
      <c r="C3" s="531"/>
      <c r="D3" s="531"/>
      <c r="E3" s="531"/>
      <c r="F3" s="531"/>
      <c r="G3" s="531"/>
      <c r="H3" s="531"/>
      <c r="I3" s="531"/>
      <c r="J3" s="531"/>
      <c r="K3" s="531"/>
      <c r="L3" s="531"/>
      <c r="M3" s="531"/>
      <c r="N3" s="531"/>
      <c r="O3" s="532"/>
    </row>
    <row r="4" spans="1:15" ht="11.25">
      <c r="A4" s="206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8"/>
    </row>
    <row r="5" spans="1:15" ht="11.25">
      <c r="A5" s="453" t="s">
        <v>4</v>
      </c>
      <c r="B5" s="454"/>
      <c r="C5" s="455"/>
      <c r="D5" s="453" t="s">
        <v>5</v>
      </c>
      <c r="E5" s="454"/>
      <c r="F5" s="454"/>
      <c r="G5" s="454"/>
      <c r="H5" s="454"/>
      <c r="I5" s="454"/>
      <c r="J5" s="454"/>
      <c r="K5" s="454"/>
      <c r="L5" s="454"/>
      <c r="M5" s="455"/>
      <c r="N5" s="219" t="s">
        <v>6</v>
      </c>
      <c r="O5" s="220"/>
    </row>
    <row r="6" spans="1:15" ht="11.25">
      <c r="A6" s="502" t="str">
        <f>PFP!A6</f>
        <v xml:space="preserve">Projeto de Implantação do Sistema de Esgotamento Sanitário da sede do Município de Jussara - BA
</v>
      </c>
      <c r="B6" s="503"/>
      <c r="C6" s="504"/>
      <c r="D6" s="502" t="str">
        <f>PFP!I6</f>
        <v>Projeto de Implantação do Sistema de Esgotamento Sanitário da sede do Município de Jussara - BA</v>
      </c>
      <c r="E6" s="503"/>
      <c r="F6" s="503"/>
      <c r="G6" s="503"/>
      <c r="H6" s="503"/>
      <c r="I6" s="503"/>
      <c r="J6" s="503"/>
      <c r="K6" s="503"/>
      <c r="L6" s="503"/>
      <c r="M6" s="504"/>
      <c r="N6" s="221"/>
      <c r="O6" s="207"/>
    </row>
    <row r="7" spans="1:15" ht="11.25">
      <c r="A7" s="22"/>
      <c r="B7" s="22"/>
      <c r="C7" s="505" t="s">
        <v>60</v>
      </c>
      <c r="D7" s="505" t="s">
        <v>61</v>
      </c>
      <c r="E7" s="505"/>
      <c r="F7" s="505"/>
      <c r="G7" s="505"/>
      <c r="H7" s="505"/>
      <c r="I7" s="505"/>
      <c r="J7" s="505" t="s">
        <v>62</v>
      </c>
      <c r="K7" s="505"/>
      <c r="L7" s="505"/>
      <c r="M7" s="505"/>
      <c r="N7" s="505"/>
      <c r="O7" s="505"/>
    </row>
    <row r="8" spans="1:15" ht="11.25">
      <c r="A8" s="22" t="s">
        <v>229</v>
      </c>
      <c r="B8" s="22" t="s">
        <v>45</v>
      </c>
      <c r="C8" s="505"/>
      <c r="D8" s="506" t="s">
        <v>63</v>
      </c>
      <c r="E8" s="506"/>
      <c r="F8" s="506"/>
      <c r="G8" s="506" t="s">
        <v>64</v>
      </c>
      <c r="H8" s="506"/>
      <c r="I8" s="506"/>
      <c r="J8" s="506" t="s">
        <v>65</v>
      </c>
      <c r="K8" s="506"/>
      <c r="L8" s="506"/>
      <c r="M8" s="506" t="s">
        <v>66</v>
      </c>
      <c r="N8" s="506"/>
      <c r="O8" s="506"/>
    </row>
    <row r="9" spans="1:15" ht="11.25">
      <c r="A9" s="23"/>
      <c r="B9" s="23"/>
      <c r="C9" s="505"/>
      <c r="D9" s="24" t="s">
        <v>67</v>
      </c>
      <c r="E9" s="24" t="s">
        <v>68</v>
      </c>
      <c r="F9" s="24" t="s">
        <v>69</v>
      </c>
      <c r="G9" s="24" t="s">
        <v>67</v>
      </c>
      <c r="H9" s="24" t="s">
        <v>68</v>
      </c>
      <c r="I9" s="24" t="s">
        <v>69</v>
      </c>
      <c r="J9" s="24" t="s">
        <v>67</v>
      </c>
      <c r="K9" s="24" t="s">
        <v>68</v>
      </c>
      <c r="L9" s="24" t="s">
        <v>69</v>
      </c>
      <c r="M9" s="24" t="s">
        <v>67</v>
      </c>
      <c r="N9" s="24" t="s">
        <v>68</v>
      </c>
      <c r="O9" s="24" t="s">
        <v>69</v>
      </c>
    </row>
    <row r="10" spans="1:15" ht="15" customHeight="1">
      <c r="A10" s="390" t="s">
        <v>219</v>
      </c>
      <c r="B10" s="202" t="s">
        <v>48</v>
      </c>
      <c r="C10" s="26" t="s">
        <v>311</v>
      </c>
      <c r="D10" s="202"/>
      <c r="E10" s="391"/>
      <c r="F10" s="28">
        <f>D10*E10</f>
        <v>0</v>
      </c>
      <c r="G10" s="29">
        <v>2</v>
      </c>
      <c r="H10" s="28"/>
      <c r="I10" s="28">
        <f>G10*H10</f>
        <v>0</v>
      </c>
      <c r="J10" s="202">
        <v>4</v>
      </c>
      <c r="K10" s="392"/>
      <c r="L10" s="31">
        <f>J10*K10</f>
        <v>0</v>
      </c>
      <c r="M10" s="29">
        <v>0</v>
      </c>
      <c r="N10" s="28">
        <v>0</v>
      </c>
      <c r="O10" s="28">
        <f>M10*N10</f>
        <v>0</v>
      </c>
    </row>
    <row r="11" spans="1:15" ht="15" customHeight="1">
      <c r="A11" s="390" t="s">
        <v>219</v>
      </c>
      <c r="B11" s="202" t="s">
        <v>48</v>
      </c>
      <c r="C11" s="26" t="s">
        <v>309</v>
      </c>
      <c r="D11" s="202">
        <v>1</v>
      </c>
      <c r="E11" s="391"/>
      <c r="F11" s="28">
        <f>D11*E11</f>
        <v>0</v>
      </c>
      <c r="G11" s="29">
        <v>1</v>
      </c>
      <c r="H11" s="28"/>
      <c r="I11" s="28">
        <f>G11*H11</f>
        <v>0</v>
      </c>
      <c r="J11" s="202">
        <v>2</v>
      </c>
      <c r="K11" s="392"/>
      <c r="L11" s="31">
        <f>J11*K11</f>
        <v>0</v>
      </c>
      <c r="M11" s="29">
        <v>0</v>
      </c>
      <c r="N11" s="28">
        <v>0</v>
      </c>
      <c r="O11" s="28">
        <f>M11*N11</f>
        <v>0</v>
      </c>
    </row>
    <row r="12" spans="1:15" ht="15" customHeight="1">
      <c r="A12" s="390" t="s">
        <v>227</v>
      </c>
      <c r="B12" s="202" t="s">
        <v>49</v>
      </c>
      <c r="C12" s="26" t="s">
        <v>312</v>
      </c>
      <c r="D12" s="202">
        <v>0</v>
      </c>
      <c r="E12" s="391"/>
      <c r="F12" s="28">
        <f>D12*E12</f>
        <v>0</v>
      </c>
      <c r="G12" s="29">
        <v>2</v>
      </c>
      <c r="H12" s="28"/>
      <c r="I12" s="28">
        <f>G12*H12</f>
        <v>0</v>
      </c>
      <c r="J12" s="202">
        <v>12</v>
      </c>
      <c r="K12" s="392"/>
      <c r="L12" s="31">
        <f>J12*K12</f>
        <v>0</v>
      </c>
      <c r="M12" s="29">
        <v>0</v>
      </c>
      <c r="N12" s="28">
        <v>0</v>
      </c>
      <c r="O12" s="28">
        <f>M12*N12</f>
        <v>0</v>
      </c>
    </row>
    <row r="13" spans="1:15" ht="15" customHeight="1">
      <c r="A13" s="393" t="s">
        <v>222</v>
      </c>
      <c r="B13" s="203" t="s">
        <v>49</v>
      </c>
      <c r="C13" s="26" t="s">
        <v>312</v>
      </c>
      <c r="D13" s="202">
        <v>0</v>
      </c>
      <c r="E13" s="391"/>
      <c r="F13" s="28">
        <f>D13*E13</f>
        <v>0</v>
      </c>
      <c r="G13" s="29">
        <v>2</v>
      </c>
      <c r="H13" s="28"/>
      <c r="I13" s="28">
        <f>G13*H13</f>
        <v>0</v>
      </c>
      <c r="J13" s="202">
        <v>10</v>
      </c>
      <c r="K13" s="392"/>
      <c r="L13" s="31">
        <f>J13*K13</f>
        <v>0</v>
      </c>
      <c r="M13" s="29">
        <v>0</v>
      </c>
      <c r="N13" s="28">
        <v>0</v>
      </c>
      <c r="O13" s="28">
        <f>M13*N13</f>
        <v>0</v>
      </c>
    </row>
    <row r="14" spans="1:15" ht="15" customHeight="1">
      <c r="A14" s="204"/>
      <c r="B14" s="202"/>
      <c r="C14" s="26"/>
      <c r="D14" s="25"/>
      <c r="E14" s="27"/>
      <c r="F14" s="28"/>
      <c r="G14" s="29"/>
      <c r="H14" s="28"/>
      <c r="I14" s="28"/>
      <c r="J14" s="25"/>
      <c r="K14" s="30"/>
      <c r="L14" s="31"/>
      <c r="M14" s="29"/>
      <c r="N14" s="28"/>
      <c r="O14" s="28"/>
    </row>
    <row r="15" spans="1:15" ht="15" customHeight="1">
      <c r="A15" s="204"/>
      <c r="B15" s="202"/>
      <c r="C15" s="26"/>
      <c r="D15" s="25"/>
      <c r="E15" s="27"/>
      <c r="F15" s="28"/>
      <c r="G15" s="29"/>
      <c r="H15" s="28"/>
      <c r="I15" s="28"/>
      <c r="J15" s="25"/>
      <c r="K15" s="30"/>
      <c r="L15" s="31"/>
      <c r="M15" s="29"/>
      <c r="N15" s="28"/>
      <c r="O15" s="28"/>
    </row>
    <row r="16" spans="1:15" ht="15" customHeight="1">
      <c r="A16" s="205"/>
      <c r="B16" s="203"/>
      <c r="C16" s="26"/>
      <c r="D16" s="25"/>
      <c r="E16" s="27"/>
      <c r="F16" s="28"/>
      <c r="G16" s="29"/>
      <c r="H16" s="28"/>
      <c r="I16" s="28"/>
      <c r="J16" s="25"/>
      <c r="K16" s="30"/>
      <c r="L16" s="31"/>
      <c r="M16" s="29"/>
      <c r="N16" s="28"/>
      <c r="O16" s="28"/>
    </row>
    <row r="17" spans="1:16" ht="15" customHeight="1">
      <c r="A17" s="33"/>
      <c r="B17" s="33"/>
      <c r="C17" s="34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</row>
    <row r="18" spans="1:16" ht="15" customHeight="1">
      <c r="A18" s="33"/>
      <c r="B18" s="33"/>
      <c r="C18" s="34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</row>
    <row r="19" spans="1:16" ht="15" customHeight="1">
      <c r="A19" s="33"/>
      <c r="B19" s="33"/>
      <c r="C19" s="34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</row>
    <row r="20" spans="1:16" ht="15" customHeight="1">
      <c r="A20" s="33"/>
      <c r="B20" s="33"/>
      <c r="C20" s="34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</row>
    <row r="21" spans="1:16" ht="15" customHeight="1">
      <c r="A21" s="33"/>
      <c r="B21" s="33"/>
      <c r="C21" s="34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</row>
    <row r="22" spans="1:16" ht="15" customHeight="1">
      <c r="A22" s="33"/>
      <c r="B22" s="33"/>
      <c r="C22" s="34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</row>
    <row r="23" spans="1:16" ht="15" customHeight="1">
      <c r="A23" s="33"/>
      <c r="B23" s="33"/>
      <c r="C23" s="34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</row>
    <row r="24" spans="1:16" ht="20.100000000000001" customHeight="1">
      <c r="A24" s="519" t="s">
        <v>242</v>
      </c>
      <c r="B24" s="520"/>
      <c r="C24" s="521"/>
      <c r="D24" s="510">
        <f>SUM(F10:F23)</f>
        <v>0</v>
      </c>
      <c r="E24" s="510"/>
      <c r="F24" s="510"/>
      <c r="G24" s="510">
        <f>SUM(I10:I23)</f>
        <v>0</v>
      </c>
      <c r="H24" s="510"/>
      <c r="I24" s="510"/>
      <c r="J24" s="510">
        <f>SUM(L10:L23)</f>
        <v>0</v>
      </c>
      <c r="K24" s="510"/>
      <c r="L24" s="510"/>
      <c r="M24" s="510">
        <f>SUM(O10:O23)</f>
        <v>0</v>
      </c>
      <c r="N24" s="510"/>
      <c r="O24" s="510"/>
      <c r="P24" s="35"/>
    </row>
    <row r="25" spans="1:16" ht="20.100000000000001" customHeight="1">
      <c r="A25" s="511" t="s">
        <v>70</v>
      </c>
      <c r="B25" s="512"/>
      <c r="C25" s="512"/>
      <c r="D25" s="512"/>
      <c r="E25" s="512"/>
      <c r="F25" s="512"/>
      <c r="G25" s="512"/>
      <c r="H25" s="512"/>
      <c r="I25" s="512"/>
      <c r="J25" s="512"/>
      <c r="K25" s="512"/>
      <c r="L25" s="512"/>
      <c r="M25" s="513">
        <f>D24+G24+J24+M24</f>
        <v>0</v>
      </c>
      <c r="N25" s="513"/>
      <c r="O25" s="514"/>
    </row>
    <row r="26" spans="1:16" ht="24.95" customHeight="1">
      <c r="A26" s="208" t="s">
        <v>30</v>
      </c>
      <c r="B26" s="209"/>
      <c r="C26" s="210"/>
      <c r="D26" s="210"/>
      <c r="E26" s="210"/>
      <c r="F26" s="210"/>
      <c r="G26" s="211"/>
      <c r="H26" s="212" t="s">
        <v>31</v>
      </c>
      <c r="I26" s="209"/>
      <c r="J26" s="209"/>
      <c r="K26" s="209"/>
      <c r="L26" s="209"/>
      <c r="M26" s="209"/>
      <c r="N26" s="209"/>
      <c r="O26" s="213"/>
    </row>
    <row r="27" spans="1:16" ht="24.95" customHeight="1">
      <c r="A27" s="214" t="s">
        <v>32</v>
      </c>
      <c r="B27" s="201"/>
      <c r="C27" s="515"/>
      <c r="D27" s="515"/>
      <c r="E27" s="515"/>
      <c r="F27" s="515"/>
      <c r="G27" s="515"/>
      <c r="H27" s="515"/>
      <c r="I27" s="515"/>
      <c r="J27" s="515"/>
      <c r="K27" s="515"/>
      <c r="L27" s="515"/>
      <c r="M27" s="515"/>
      <c r="N27" s="36" t="s">
        <v>33</v>
      </c>
      <c r="O27" s="215"/>
    </row>
    <row r="28" spans="1:16" ht="12" customHeight="1">
      <c r="A28" s="516" t="s">
        <v>34</v>
      </c>
      <c r="B28" s="517"/>
      <c r="C28" s="517"/>
      <c r="D28" s="517"/>
      <c r="E28" s="517"/>
      <c r="F28" s="517"/>
      <c r="G28" s="517"/>
      <c r="H28" s="517"/>
      <c r="I28" s="517"/>
      <c r="J28" s="517"/>
      <c r="K28" s="517"/>
      <c r="L28" s="517"/>
      <c r="M28" s="517"/>
      <c r="N28" s="517"/>
      <c r="O28" s="518"/>
    </row>
    <row r="29" spans="1:16" ht="12" customHeight="1">
      <c r="A29" s="216" t="s">
        <v>71</v>
      </c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217"/>
    </row>
    <row r="30" spans="1:16" ht="12" customHeight="1">
      <c r="A30" s="216" t="s">
        <v>246</v>
      </c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217"/>
    </row>
    <row r="31" spans="1:16" ht="12" customHeight="1">
      <c r="A31" s="216" t="s">
        <v>72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217"/>
    </row>
    <row r="32" spans="1:16" ht="12" customHeight="1">
      <c r="A32" s="216" t="s">
        <v>243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217"/>
    </row>
    <row r="33" spans="1:15" ht="12" customHeight="1">
      <c r="A33" s="507" t="s">
        <v>197</v>
      </c>
      <c r="B33" s="508"/>
      <c r="C33" s="508"/>
      <c r="D33" s="508"/>
      <c r="E33" s="508"/>
      <c r="F33" s="508"/>
      <c r="G33" s="508"/>
      <c r="H33" s="508"/>
      <c r="I33" s="508"/>
      <c r="J33" s="508"/>
      <c r="K33" s="508"/>
      <c r="L33" s="508"/>
      <c r="M33" s="508"/>
      <c r="N33" s="508"/>
      <c r="O33" s="509"/>
    </row>
  </sheetData>
  <mergeCells count="25">
    <mergeCell ref="A1:M2"/>
    <mergeCell ref="N1:O1"/>
    <mergeCell ref="N2:O2"/>
    <mergeCell ref="A3:O3"/>
    <mergeCell ref="G8:I8"/>
    <mergeCell ref="A5:C5"/>
    <mergeCell ref="A6:C6"/>
    <mergeCell ref="C7:C9"/>
    <mergeCell ref="M8:O8"/>
    <mergeCell ref="A33:O33"/>
    <mergeCell ref="M24:O24"/>
    <mergeCell ref="A25:L25"/>
    <mergeCell ref="M25:O25"/>
    <mergeCell ref="C27:M27"/>
    <mergeCell ref="A28:O28"/>
    <mergeCell ref="D24:F24"/>
    <mergeCell ref="G24:I24"/>
    <mergeCell ref="J24:L24"/>
    <mergeCell ref="A24:C24"/>
    <mergeCell ref="D5:M5"/>
    <mergeCell ref="D6:M6"/>
    <mergeCell ref="D7:I7"/>
    <mergeCell ref="J8:L8"/>
    <mergeCell ref="J7:O7"/>
    <mergeCell ref="D8:F8"/>
  </mergeCells>
  <phoneticPr fontId="19" type="noConversion"/>
  <printOptions horizontalCentered="1"/>
  <pageMargins left="0.59055118110236227" right="0.39370078740157483" top="0.98425196850393704" bottom="0.39370078740157483" header="0.51181102362204722" footer="0.51181102362204722"/>
  <pageSetup paperSize="9" scale="89" firstPageNumber="0" fitToHeight="5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G40"/>
  <sheetViews>
    <sheetView showGridLines="0" view="pageBreakPreview" zoomScaleSheetLayoutView="100" workbookViewId="0">
      <selection activeCell="F10" sqref="F10:F18"/>
    </sheetView>
  </sheetViews>
  <sheetFormatPr defaultColWidth="10.7109375" defaultRowHeight="15" customHeight="1"/>
  <cols>
    <col min="1" max="1" width="8.7109375" style="38" customWidth="1"/>
    <col min="2" max="2" width="23.7109375" style="38" customWidth="1"/>
    <col min="3" max="3" width="9.7109375" style="38" customWidth="1"/>
    <col min="4" max="7" width="12.42578125" style="38" customWidth="1"/>
    <col min="8" max="16384" width="10.7109375" style="38"/>
  </cols>
  <sheetData>
    <row r="1" spans="1:7" ht="9.9499999999999993" customHeight="1" thickBot="1">
      <c r="A1" s="537" t="s">
        <v>73</v>
      </c>
      <c r="B1" s="538"/>
      <c r="C1" s="538"/>
      <c r="D1" s="538"/>
      <c r="E1" s="538"/>
      <c r="F1" s="539"/>
      <c r="G1" s="151" t="s">
        <v>1</v>
      </c>
    </row>
    <row r="2" spans="1:7" ht="20.100000000000001" customHeight="1" thickTop="1">
      <c r="A2" s="540"/>
      <c r="B2" s="541"/>
      <c r="C2" s="541"/>
      <c r="D2" s="541"/>
      <c r="E2" s="541"/>
      <c r="F2" s="542"/>
      <c r="G2" s="152" t="s">
        <v>74</v>
      </c>
    </row>
    <row r="3" spans="1:7" ht="12.6" customHeight="1">
      <c r="A3" s="543" t="s">
        <v>3</v>
      </c>
      <c r="B3" s="543"/>
      <c r="C3" s="543"/>
      <c r="D3" s="543"/>
      <c r="E3" s="543"/>
      <c r="F3" s="543"/>
      <c r="G3" s="543"/>
    </row>
    <row r="4" spans="1:7" ht="12.6" customHeight="1">
      <c r="A4" s="39"/>
      <c r="B4" s="40"/>
      <c r="C4" s="40"/>
      <c r="D4" s="40"/>
      <c r="E4" s="40"/>
      <c r="F4" s="40"/>
      <c r="G4" s="222"/>
    </row>
    <row r="5" spans="1:7" ht="12.6" customHeight="1">
      <c r="A5" s="546" t="s">
        <v>4</v>
      </c>
      <c r="B5" s="547"/>
      <c r="C5" s="548"/>
      <c r="D5" s="546" t="s">
        <v>5</v>
      </c>
      <c r="E5" s="547"/>
      <c r="F5" s="548"/>
      <c r="G5" s="223" t="s">
        <v>6</v>
      </c>
    </row>
    <row r="6" spans="1:7" ht="30.6" customHeight="1">
      <c r="A6" s="534" t="str">
        <f>PFP!A6</f>
        <v xml:space="preserve">Projeto de Implantação do Sistema de Esgotamento Sanitário da sede do Município de Jussara - BA
</v>
      </c>
      <c r="B6" s="535"/>
      <c r="C6" s="536"/>
      <c r="D6" s="534" t="str">
        <f>PFP!I6</f>
        <v>Projeto de Implantação do Sistema de Esgotamento Sanitário da sede do Município de Jussara - BA</v>
      </c>
      <c r="E6" s="535"/>
      <c r="F6" s="536"/>
      <c r="G6" s="224"/>
    </row>
    <row r="7" spans="1:7" ht="12.6" customHeight="1">
      <c r="A7" s="544" t="s">
        <v>75</v>
      </c>
      <c r="B7" s="544"/>
      <c r="C7" s="544"/>
      <c r="D7" s="544" t="s">
        <v>76</v>
      </c>
      <c r="E7" s="43" t="s">
        <v>77</v>
      </c>
      <c r="F7" s="545" t="s">
        <v>78</v>
      </c>
      <c r="G7" s="545"/>
    </row>
    <row r="8" spans="1:7" ht="12.6" customHeight="1">
      <c r="A8" s="544"/>
      <c r="B8" s="544"/>
      <c r="C8" s="544"/>
      <c r="D8" s="544"/>
      <c r="E8" s="42" t="s">
        <v>79</v>
      </c>
      <c r="F8" s="44" t="s">
        <v>80</v>
      </c>
      <c r="G8" s="45" t="s">
        <v>81</v>
      </c>
    </row>
    <row r="9" spans="1:7" ht="15" customHeight="1">
      <c r="A9" s="533" t="s">
        <v>294</v>
      </c>
      <c r="B9" s="533"/>
      <c r="C9" s="533"/>
      <c r="D9" s="46"/>
      <c r="E9" s="47"/>
      <c r="F9" s="363"/>
      <c r="G9" s="364"/>
    </row>
    <row r="10" spans="1:7" ht="15" customHeight="1">
      <c r="A10" s="557" t="s">
        <v>288</v>
      </c>
      <c r="B10" s="558"/>
      <c r="C10" s="559"/>
      <c r="D10" s="46">
        <v>1</v>
      </c>
      <c r="E10" s="47">
        <v>2</v>
      </c>
      <c r="F10" s="363"/>
      <c r="G10" s="364">
        <f>D10*E10*F10</f>
        <v>0</v>
      </c>
    </row>
    <row r="11" spans="1:7" ht="15" customHeight="1">
      <c r="A11" s="557" t="s">
        <v>285</v>
      </c>
      <c r="B11" s="558"/>
      <c r="C11" s="559"/>
      <c r="D11" s="46">
        <v>1</v>
      </c>
      <c r="E11" s="47">
        <v>2</v>
      </c>
      <c r="F11" s="363"/>
      <c r="G11" s="364">
        <f t="shared" ref="G11:G18" si="0">D11*E11*F11</f>
        <v>0</v>
      </c>
    </row>
    <row r="12" spans="1:7" ht="15" customHeight="1">
      <c r="A12" s="533" t="s">
        <v>295</v>
      </c>
      <c r="B12" s="533"/>
      <c r="C12" s="533"/>
      <c r="D12" s="46"/>
      <c r="E12" s="47"/>
      <c r="F12" s="363"/>
      <c r="G12" s="364"/>
    </row>
    <row r="13" spans="1:7" ht="30" customHeight="1">
      <c r="A13" s="557" t="s">
        <v>291</v>
      </c>
      <c r="B13" s="558"/>
      <c r="C13" s="559"/>
      <c r="D13" s="46">
        <v>1</v>
      </c>
      <c r="E13" s="47">
        <v>3</v>
      </c>
      <c r="F13" s="363"/>
      <c r="G13" s="364">
        <f t="shared" si="0"/>
        <v>0</v>
      </c>
    </row>
    <row r="14" spans="1:7" ht="15" customHeight="1">
      <c r="A14" s="557" t="s">
        <v>289</v>
      </c>
      <c r="B14" s="558"/>
      <c r="C14" s="559"/>
      <c r="D14" s="46">
        <v>1</v>
      </c>
      <c r="E14" s="47">
        <v>3</v>
      </c>
      <c r="F14" s="363"/>
      <c r="G14" s="364">
        <f t="shared" si="0"/>
        <v>0</v>
      </c>
    </row>
    <row r="15" spans="1:7" ht="15" customHeight="1">
      <c r="A15" s="557" t="s">
        <v>286</v>
      </c>
      <c r="B15" s="558"/>
      <c r="C15" s="559"/>
      <c r="D15" s="46">
        <v>1</v>
      </c>
      <c r="E15" s="47">
        <v>3</v>
      </c>
      <c r="F15" s="363"/>
      <c r="G15" s="364">
        <f t="shared" si="0"/>
        <v>0</v>
      </c>
    </row>
    <row r="16" spans="1:7" ht="15" customHeight="1">
      <c r="A16" s="557" t="s">
        <v>287</v>
      </c>
      <c r="B16" s="558"/>
      <c r="C16" s="559"/>
      <c r="D16" s="46">
        <v>1</v>
      </c>
      <c r="E16" s="47">
        <v>3</v>
      </c>
      <c r="F16" s="363"/>
      <c r="G16" s="364">
        <f t="shared" si="0"/>
        <v>0</v>
      </c>
    </row>
    <row r="17" spans="1:7" ht="15" customHeight="1">
      <c r="A17" s="557" t="s">
        <v>292</v>
      </c>
      <c r="B17" s="558"/>
      <c r="C17" s="559"/>
      <c r="D17" s="46">
        <v>1</v>
      </c>
      <c r="E17" s="47">
        <v>3</v>
      </c>
      <c r="F17" s="363"/>
      <c r="G17" s="364">
        <f t="shared" si="0"/>
        <v>0</v>
      </c>
    </row>
    <row r="18" spans="1:7" ht="15" customHeight="1">
      <c r="A18" s="557" t="s">
        <v>290</v>
      </c>
      <c r="B18" s="558"/>
      <c r="C18" s="559"/>
      <c r="D18" s="46">
        <v>1</v>
      </c>
      <c r="E18" s="47">
        <v>3</v>
      </c>
      <c r="F18" s="363"/>
      <c r="G18" s="364">
        <f t="shared" si="0"/>
        <v>0</v>
      </c>
    </row>
    <row r="19" spans="1:7" ht="15" customHeight="1">
      <c r="A19" s="557"/>
      <c r="B19" s="558"/>
      <c r="C19" s="559"/>
      <c r="D19" s="46"/>
      <c r="E19" s="47"/>
      <c r="F19" s="363"/>
      <c r="G19" s="364"/>
    </row>
    <row r="20" spans="1:7" ht="15" customHeight="1">
      <c r="A20" s="557"/>
      <c r="B20" s="558"/>
      <c r="C20" s="559"/>
      <c r="D20" s="46"/>
      <c r="E20" s="47"/>
      <c r="F20" s="363"/>
      <c r="G20" s="364"/>
    </row>
    <row r="21" spans="1:7" ht="15" customHeight="1">
      <c r="A21" s="557"/>
      <c r="B21" s="558"/>
      <c r="C21" s="559"/>
      <c r="D21" s="46"/>
      <c r="E21" s="47"/>
      <c r="F21" s="363"/>
      <c r="G21" s="364"/>
    </row>
    <row r="22" spans="1:7" ht="15" customHeight="1">
      <c r="A22" s="557"/>
      <c r="B22" s="558"/>
      <c r="C22" s="559"/>
      <c r="D22" s="46"/>
      <c r="E22" s="47"/>
      <c r="F22" s="364"/>
      <c r="G22" s="364"/>
    </row>
    <row r="23" spans="1:7" ht="15" customHeight="1">
      <c r="A23" s="557"/>
      <c r="B23" s="558"/>
      <c r="C23" s="559"/>
      <c r="D23" s="46"/>
      <c r="E23" s="47"/>
      <c r="F23" s="364"/>
      <c r="G23" s="364"/>
    </row>
    <row r="24" spans="1:7" ht="15" customHeight="1">
      <c r="A24" s="557"/>
      <c r="B24" s="558"/>
      <c r="C24" s="559"/>
      <c r="D24" s="46"/>
      <c r="E24" s="47"/>
      <c r="F24" s="364"/>
      <c r="G24" s="364"/>
    </row>
    <row r="25" spans="1:7" ht="15" customHeight="1">
      <c r="A25" s="557"/>
      <c r="B25" s="558"/>
      <c r="C25" s="559"/>
      <c r="D25" s="46"/>
      <c r="E25" s="47"/>
      <c r="F25" s="364"/>
      <c r="G25" s="364"/>
    </row>
    <row r="26" spans="1:7" ht="15" customHeight="1">
      <c r="A26" s="557"/>
      <c r="B26" s="558"/>
      <c r="C26" s="559"/>
      <c r="D26" s="46"/>
      <c r="E26" s="47"/>
      <c r="F26" s="364"/>
      <c r="G26" s="364"/>
    </row>
    <row r="27" spans="1:7" ht="15" customHeight="1">
      <c r="A27" s="557"/>
      <c r="B27" s="558"/>
      <c r="C27" s="559"/>
      <c r="D27" s="46"/>
      <c r="E27" s="47"/>
      <c r="F27" s="364"/>
      <c r="G27" s="364"/>
    </row>
    <row r="28" spans="1:7" ht="15" customHeight="1">
      <c r="A28" s="557"/>
      <c r="B28" s="558"/>
      <c r="C28" s="559"/>
      <c r="D28" s="46"/>
      <c r="E28" s="47"/>
      <c r="F28" s="364"/>
      <c r="G28" s="364"/>
    </row>
    <row r="29" spans="1:7" ht="15" customHeight="1">
      <c r="A29" s="552" t="s">
        <v>82</v>
      </c>
      <c r="B29" s="552"/>
      <c r="C29" s="552"/>
      <c r="D29" s="552"/>
      <c r="E29" s="552"/>
      <c r="F29" s="552"/>
      <c r="G29" s="48">
        <f>SUM(G10:G28)</f>
        <v>0</v>
      </c>
    </row>
    <row r="30" spans="1:7" s="40" customFormat="1" ht="15" customHeight="1">
      <c r="A30" s="552" t="s">
        <v>83</v>
      </c>
      <c r="B30" s="552"/>
      <c r="C30" s="552"/>
      <c r="D30" s="552"/>
      <c r="E30" s="552"/>
      <c r="F30" s="552"/>
      <c r="G30" s="236">
        <f>10%*G29</f>
        <v>0</v>
      </c>
    </row>
    <row r="31" spans="1:7" s="40" customFormat="1" ht="20.100000000000001" customHeight="1">
      <c r="A31" s="553" t="s">
        <v>84</v>
      </c>
      <c r="B31" s="553"/>
      <c r="C31" s="553"/>
      <c r="D31" s="553"/>
      <c r="E31" s="553"/>
      <c r="F31" s="553"/>
      <c r="G31" s="225">
        <f>G29+G30</f>
        <v>0</v>
      </c>
    </row>
    <row r="32" spans="1:7" ht="12.6" customHeight="1">
      <c r="A32" s="226" t="s">
        <v>30</v>
      </c>
      <c r="B32" s="227"/>
      <c r="C32" s="228"/>
      <c r="D32" s="227" t="s">
        <v>31</v>
      </c>
      <c r="E32" s="227"/>
      <c r="F32" s="227"/>
      <c r="G32" s="229"/>
    </row>
    <row r="33" spans="1:7" ht="12.6" customHeight="1">
      <c r="A33" s="230"/>
      <c r="B33" s="40"/>
      <c r="C33" s="41"/>
      <c r="D33" s="40"/>
      <c r="E33" s="40"/>
      <c r="F33" s="40"/>
      <c r="G33" s="231"/>
    </row>
    <row r="34" spans="1:7" ht="12.6" customHeight="1">
      <c r="A34" s="554" t="s">
        <v>85</v>
      </c>
      <c r="B34" s="555"/>
      <c r="C34" s="555"/>
      <c r="D34" s="555"/>
      <c r="E34" s="555"/>
      <c r="F34" s="50" t="s">
        <v>33</v>
      </c>
      <c r="G34" s="232"/>
    </row>
    <row r="35" spans="1:7" ht="12.6" customHeight="1">
      <c r="A35" s="233"/>
      <c r="B35" s="51"/>
      <c r="C35" s="51"/>
      <c r="D35" s="51"/>
      <c r="E35" s="41"/>
      <c r="F35" s="51"/>
      <c r="G35" s="231"/>
    </row>
    <row r="36" spans="1:7" ht="12" customHeight="1">
      <c r="A36" s="554" t="s">
        <v>34</v>
      </c>
      <c r="B36" s="555"/>
      <c r="C36" s="555"/>
      <c r="D36" s="555"/>
      <c r="E36" s="555"/>
      <c r="F36" s="555"/>
      <c r="G36" s="556"/>
    </row>
    <row r="37" spans="1:7" ht="12" customHeight="1">
      <c r="A37" s="234" t="s">
        <v>86</v>
      </c>
      <c r="B37" s="49"/>
      <c r="C37" s="49"/>
      <c r="D37" s="49"/>
      <c r="E37" s="49"/>
      <c r="F37" s="49"/>
      <c r="G37" s="235"/>
    </row>
    <row r="38" spans="1:7" ht="12" customHeight="1">
      <c r="A38" s="234" t="s">
        <v>87</v>
      </c>
      <c r="B38" s="49"/>
      <c r="C38" s="49"/>
      <c r="D38" s="49"/>
      <c r="E38" s="49"/>
      <c r="F38" s="49"/>
      <c r="G38" s="235"/>
    </row>
    <row r="39" spans="1:7" ht="12" customHeight="1">
      <c r="A39" s="230" t="s">
        <v>88</v>
      </c>
      <c r="B39" s="40"/>
      <c r="C39" s="49"/>
      <c r="D39" s="49"/>
      <c r="E39" s="49"/>
      <c r="F39" s="49"/>
      <c r="G39" s="235"/>
    </row>
    <row r="40" spans="1:7" ht="12" customHeight="1">
      <c r="A40" s="549"/>
      <c r="B40" s="550"/>
      <c r="C40" s="550"/>
      <c r="D40" s="550"/>
      <c r="E40" s="550"/>
      <c r="F40" s="550"/>
      <c r="G40" s="551"/>
    </row>
  </sheetData>
  <mergeCells count="35">
    <mergeCell ref="A18:C18"/>
    <mergeCell ref="A6:C6"/>
    <mergeCell ref="A11:C11"/>
    <mergeCell ref="A13:C13"/>
    <mergeCell ref="A10:C10"/>
    <mergeCell ref="A12:C12"/>
    <mergeCell ref="A14:C14"/>
    <mergeCell ref="A15:C15"/>
    <mergeCell ref="A17:C17"/>
    <mergeCell ref="A16:C16"/>
    <mergeCell ref="A26:C26"/>
    <mergeCell ref="A25:C25"/>
    <mergeCell ref="A28:C28"/>
    <mergeCell ref="A19:C19"/>
    <mergeCell ref="A20:C20"/>
    <mergeCell ref="A23:C23"/>
    <mergeCell ref="A24:C24"/>
    <mergeCell ref="A21:C21"/>
    <mergeCell ref="A22:C22"/>
    <mergeCell ref="A27:C27"/>
    <mergeCell ref="A40:G40"/>
    <mergeCell ref="A29:F29"/>
    <mergeCell ref="A30:F30"/>
    <mergeCell ref="A31:F31"/>
    <mergeCell ref="A34:E34"/>
    <mergeCell ref="A36:G36"/>
    <mergeCell ref="A9:C9"/>
    <mergeCell ref="D6:F6"/>
    <mergeCell ref="A1:F2"/>
    <mergeCell ref="A3:G3"/>
    <mergeCell ref="A7:C8"/>
    <mergeCell ref="D7:D8"/>
    <mergeCell ref="F7:G7"/>
    <mergeCell ref="A5:C5"/>
    <mergeCell ref="D5:F5"/>
  </mergeCells>
  <phoneticPr fontId="19" type="noConversion"/>
  <printOptions horizontalCentered="1"/>
  <pageMargins left="0.78749999999999998" right="0.39374999999999999" top="0.98402777777777783" bottom="0.39374999999999999" header="0.51180555555555562" footer="0.51180555555555562"/>
  <pageSetup paperSize="9" firstPageNumber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H37"/>
  <sheetViews>
    <sheetView showGridLines="0" view="pageBreakPreview" zoomScaleSheetLayoutView="100" workbookViewId="0">
      <selection activeCell="G10" sqref="G10"/>
    </sheetView>
  </sheetViews>
  <sheetFormatPr defaultColWidth="10.7109375" defaultRowHeight="15" customHeight="1"/>
  <cols>
    <col min="1" max="1" width="8.7109375" style="52" customWidth="1"/>
    <col min="2" max="2" width="18.7109375" style="52" customWidth="1"/>
    <col min="3" max="3" width="12.7109375" style="52" customWidth="1"/>
    <col min="4" max="4" width="7.140625" style="52" customWidth="1"/>
    <col min="5" max="5" width="8.85546875" style="52" bestFit="1" customWidth="1"/>
    <col min="6" max="6" width="7.7109375" style="52" customWidth="1"/>
    <col min="7" max="8" width="10.7109375" style="52" customWidth="1"/>
    <col min="9" max="16384" width="10.7109375" style="52"/>
  </cols>
  <sheetData>
    <row r="1" spans="1:8" ht="12" thickBot="1">
      <c r="A1" s="579" t="s">
        <v>89</v>
      </c>
      <c r="B1" s="580"/>
      <c r="C1" s="580"/>
      <c r="D1" s="580"/>
      <c r="E1" s="580"/>
      <c r="F1" s="580"/>
      <c r="G1" s="581"/>
      <c r="H1" s="151" t="s">
        <v>1</v>
      </c>
    </row>
    <row r="2" spans="1:8" ht="18.75" thickTop="1">
      <c r="A2" s="582"/>
      <c r="B2" s="583"/>
      <c r="C2" s="583"/>
      <c r="D2" s="583"/>
      <c r="E2" s="583"/>
      <c r="F2" s="583"/>
      <c r="G2" s="584"/>
      <c r="H2" s="152" t="s">
        <v>90</v>
      </c>
    </row>
    <row r="3" spans="1:8" ht="12.6" customHeight="1">
      <c r="A3" s="560" t="s">
        <v>3</v>
      </c>
      <c r="B3" s="561"/>
      <c r="C3" s="561"/>
      <c r="D3" s="561"/>
      <c r="E3" s="561"/>
      <c r="F3" s="561"/>
      <c r="G3" s="561"/>
      <c r="H3" s="562"/>
    </row>
    <row r="4" spans="1:8" ht="12.6" customHeight="1">
      <c r="A4" s="274"/>
      <c r="B4" s="53"/>
      <c r="C4" s="53"/>
      <c r="D4" s="53"/>
      <c r="E4" s="53"/>
      <c r="F4" s="53"/>
      <c r="G4" s="53"/>
      <c r="H4" s="275"/>
    </row>
    <row r="5" spans="1:8" ht="12.6" customHeight="1">
      <c r="A5" s="276" t="s">
        <v>4</v>
      </c>
      <c r="B5" s="55"/>
      <c r="C5" s="54" t="s">
        <v>5</v>
      </c>
      <c r="D5" s="56"/>
      <c r="E5" s="56"/>
      <c r="F5" s="56"/>
      <c r="G5" s="55"/>
      <c r="H5" s="261" t="s">
        <v>6</v>
      </c>
    </row>
    <row r="6" spans="1:8" ht="44.25" customHeight="1">
      <c r="A6" s="593" t="str">
        <f>PFP!A6</f>
        <v xml:space="preserve">Projeto de Implantação do Sistema de Esgotamento Sanitário da sede do Município de Jussara - BA
</v>
      </c>
      <c r="B6" s="594"/>
      <c r="C6" s="585" t="str">
        <f>PFP!I6</f>
        <v>Projeto de Implantação do Sistema de Esgotamento Sanitário da sede do Município de Jussara - BA</v>
      </c>
      <c r="D6" s="585"/>
      <c r="E6" s="585"/>
      <c r="F6" s="585"/>
      <c r="G6" s="585"/>
      <c r="H6" s="277"/>
    </row>
    <row r="7" spans="1:8" ht="12.6" customHeight="1">
      <c r="A7" s="586" t="s">
        <v>75</v>
      </c>
      <c r="B7" s="587"/>
      <c r="C7" s="587"/>
      <c r="D7" s="587"/>
      <c r="E7" s="590" t="s">
        <v>91</v>
      </c>
      <c r="F7" s="590" t="s">
        <v>67</v>
      </c>
      <c r="G7" s="590" t="s">
        <v>78</v>
      </c>
      <c r="H7" s="592"/>
    </row>
    <row r="8" spans="1:8" ht="12.6" customHeight="1">
      <c r="A8" s="588"/>
      <c r="B8" s="589"/>
      <c r="C8" s="589"/>
      <c r="D8" s="589"/>
      <c r="E8" s="591"/>
      <c r="F8" s="591"/>
      <c r="G8" s="57" t="s">
        <v>80</v>
      </c>
      <c r="H8" s="266" t="s">
        <v>81</v>
      </c>
    </row>
    <row r="9" spans="1:8" ht="12.6" customHeight="1">
      <c r="A9" s="267"/>
      <c r="B9" s="237"/>
      <c r="C9" s="237"/>
      <c r="D9" s="238"/>
      <c r="E9" s="245"/>
      <c r="F9" s="245"/>
      <c r="G9" s="252"/>
      <c r="H9" s="268"/>
    </row>
    <row r="10" spans="1:8" ht="12.6" customHeight="1">
      <c r="A10" s="259" t="s">
        <v>228</v>
      </c>
      <c r="B10" s="58"/>
      <c r="C10" s="241"/>
      <c r="D10" s="242"/>
      <c r="E10" s="246" t="s">
        <v>244</v>
      </c>
      <c r="F10" s="248">
        <v>4</v>
      </c>
      <c r="G10" s="254"/>
      <c r="H10" s="269">
        <f>F10*G10</f>
        <v>0</v>
      </c>
    </row>
    <row r="11" spans="1:8" ht="15" customHeight="1">
      <c r="A11" s="270"/>
      <c r="B11" s="239"/>
      <c r="C11" s="239"/>
      <c r="D11" s="240"/>
      <c r="E11" s="247"/>
      <c r="F11" s="251"/>
      <c r="G11" s="253"/>
      <c r="H11" s="269"/>
    </row>
    <row r="12" spans="1:8" ht="15" customHeight="1">
      <c r="A12" s="259"/>
      <c r="B12" s="239"/>
      <c r="C12" s="239"/>
      <c r="D12" s="240"/>
      <c r="E12" s="246"/>
      <c r="F12" s="251"/>
      <c r="G12" s="253"/>
      <c r="H12" s="269"/>
    </row>
    <row r="13" spans="1:8" ht="15" customHeight="1">
      <c r="A13" s="270"/>
      <c r="B13" s="239"/>
      <c r="C13" s="239"/>
      <c r="D13" s="240"/>
      <c r="E13" s="247"/>
      <c r="F13" s="251"/>
      <c r="G13" s="253"/>
      <c r="H13" s="269"/>
    </row>
    <row r="14" spans="1:8" ht="15" customHeight="1">
      <c r="A14" s="259"/>
      <c r="B14" s="58"/>
      <c r="C14" s="241"/>
      <c r="D14" s="242"/>
      <c r="E14" s="246"/>
      <c r="F14" s="251"/>
      <c r="G14" s="253"/>
      <c r="H14" s="269"/>
    </row>
    <row r="15" spans="1:8" ht="15" customHeight="1">
      <c r="A15" s="259"/>
      <c r="B15" s="58"/>
      <c r="C15" s="241"/>
      <c r="D15" s="242"/>
      <c r="E15" s="246"/>
      <c r="F15" s="251"/>
      <c r="G15" s="253"/>
      <c r="H15" s="269"/>
    </row>
    <row r="16" spans="1:8" ht="15" customHeight="1">
      <c r="A16" s="259"/>
      <c r="B16" s="58"/>
      <c r="C16" s="241"/>
      <c r="D16" s="242"/>
      <c r="E16" s="246"/>
      <c r="F16" s="251"/>
      <c r="G16" s="253"/>
      <c r="H16" s="269"/>
    </row>
    <row r="17" spans="1:8" ht="15" customHeight="1">
      <c r="A17" s="259"/>
      <c r="B17" s="58"/>
      <c r="C17" s="241"/>
      <c r="D17" s="242"/>
      <c r="E17" s="246"/>
      <c r="F17" s="251"/>
      <c r="G17" s="253"/>
      <c r="H17" s="269"/>
    </row>
    <row r="18" spans="1:8" ht="15" customHeight="1">
      <c r="A18" s="259"/>
      <c r="B18" s="58"/>
      <c r="C18" s="241"/>
      <c r="D18" s="242"/>
      <c r="E18" s="246"/>
      <c r="F18" s="248"/>
      <c r="G18" s="254"/>
      <c r="H18" s="269"/>
    </row>
    <row r="19" spans="1:8" ht="15" customHeight="1">
      <c r="A19" s="259"/>
      <c r="B19" s="58"/>
      <c r="C19" s="241"/>
      <c r="D19" s="242"/>
      <c r="E19" s="249"/>
      <c r="F19" s="249"/>
      <c r="G19" s="254"/>
      <c r="H19" s="269"/>
    </row>
    <row r="20" spans="1:8" ht="15" customHeight="1">
      <c r="A20" s="259"/>
      <c r="B20" s="58"/>
      <c r="C20" s="241"/>
      <c r="D20" s="242"/>
      <c r="E20" s="246"/>
      <c r="F20" s="375"/>
      <c r="G20" s="254"/>
      <c r="H20" s="269"/>
    </row>
    <row r="21" spans="1:8" ht="15" customHeight="1">
      <c r="A21" s="259"/>
      <c r="B21" s="58"/>
      <c r="C21" s="241"/>
      <c r="D21" s="242"/>
      <c r="E21" s="246"/>
      <c r="F21" s="251"/>
      <c r="G21" s="253"/>
      <c r="H21" s="269"/>
    </row>
    <row r="22" spans="1:8" ht="15" customHeight="1">
      <c r="A22" s="259"/>
      <c r="B22" s="58"/>
      <c r="C22" s="241"/>
      <c r="D22" s="242"/>
      <c r="E22" s="249"/>
      <c r="F22" s="249"/>
      <c r="G22" s="253"/>
      <c r="H22" s="269"/>
    </row>
    <row r="23" spans="1:8" ht="15" customHeight="1">
      <c r="A23" s="259"/>
      <c r="B23" s="58"/>
      <c r="C23" s="241"/>
      <c r="D23" s="242"/>
      <c r="E23" s="248"/>
      <c r="F23" s="251"/>
      <c r="G23" s="253"/>
      <c r="H23" s="269"/>
    </row>
    <row r="24" spans="1:8" ht="15" customHeight="1">
      <c r="A24" s="259"/>
      <c r="B24" s="58"/>
      <c r="C24" s="241"/>
      <c r="D24" s="242"/>
      <c r="E24" s="248"/>
      <c r="F24" s="251"/>
      <c r="G24" s="253"/>
      <c r="H24" s="269"/>
    </row>
    <row r="25" spans="1:8" ht="15" customHeight="1">
      <c r="A25" s="259"/>
      <c r="B25" s="58"/>
      <c r="C25" s="241"/>
      <c r="D25" s="242"/>
      <c r="E25" s="247"/>
      <c r="F25" s="247"/>
      <c r="G25" s="255"/>
      <c r="H25" s="269"/>
    </row>
    <row r="26" spans="1:8" ht="15" customHeight="1">
      <c r="A26" s="270"/>
      <c r="B26" s="239"/>
      <c r="C26" s="239"/>
      <c r="D26" s="240"/>
      <c r="E26" s="247"/>
      <c r="F26" s="247"/>
      <c r="G26" s="255"/>
      <c r="H26" s="269"/>
    </row>
    <row r="27" spans="1:8" ht="15" customHeight="1">
      <c r="A27" s="270"/>
      <c r="B27" s="239"/>
      <c r="C27" s="239"/>
      <c r="D27" s="240"/>
      <c r="E27" s="247"/>
      <c r="F27" s="247"/>
      <c r="G27" s="255"/>
      <c r="H27" s="269"/>
    </row>
    <row r="28" spans="1:8" ht="15" customHeight="1">
      <c r="A28" s="271"/>
      <c r="B28" s="243"/>
      <c r="C28" s="243"/>
      <c r="D28" s="244"/>
      <c r="E28" s="250"/>
      <c r="F28" s="250"/>
      <c r="G28" s="256"/>
      <c r="H28" s="272"/>
    </row>
    <row r="29" spans="1:8" ht="20.100000000000001" customHeight="1">
      <c r="A29" s="566" t="s">
        <v>93</v>
      </c>
      <c r="B29" s="567"/>
      <c r="C29" s="567"/>
      <c r="D29" s="567"/>
      <c r="E29" s="567"/>
      <c r="F29" s="567"/>
      <c r="G29" s="567"/>
      <c r="H29" s="273">
        <f>SUM(H9:H28)</f>
        <v>0</v>
      </c>
    </row>
    <row r="30" spans="1:8" ht="12.75" customHeight="1">
      <c r="A30" s="262" t="s">
        <v>30</v>
      </c>
      <c r="B30" s="263"/>
      <c r="C30" s="263"/>
      <c r="D30" s="263"/>
      <c r="E30" s="573" t="s">
        <v>31</v>
      </c>
      <c r="F30" s="574"/>
      <c r="G30" s="574"/>
      <c r="H30" s="575"/>
    </row>
    <row r="31" spans="1:8" ht="12.6" customHeight="1">
      <c r="A31" s="264"/>
      <c r="B31" s="58"/>
      <c r="C31" s="58"/>
      <c r="D31" s="58"/>
      <c r="E31" s="576"/>
      <c r="F31" s="577"/>
      <c r="G31" s="577"/>
      <c r="H31" s="578"/>
    </row>
    <row r="32" spans="1:8" ht="12.6" customHeight="1">
      <c r="A32" s="568" t="s">
        <v>32</v>
      </c>
      <c r="B32" s="569"/>
      <c r="C32" s="569"/>
      <c r="D32" s="569"/>
      <c r="E32" s="561"/>
      <c r="F32" s="561"/>
      <c r="G32" s="54" t="s">
        <v>33</v>
      </c>
      <c r="H32" s="278"/>
    </row>
    <row r="33" spans="1:8" ht="12.6" customHeight="1">
      <c r="A33" s="264"/>
      <c r="B33" s="58"/>
      <c r="C33" s="58"/>
      <c r="D33" s="58"/>
      <c r="E33" s="58"/>
      <c r="F33" s="258"/>
      <c r="G33" s="58"/>
      <c r="H33" s="265"/>
    </row>
    <row r="34" spans="1:8" ht="12" customHeight="1">
      <c r="A34" s="570" t="s">
        <v>34</v>
      </c>
      <c r="B34" s="571"/>
      <c r="C34" s="571"/>
      <c r="D34" s="571"/>
      <c r="E34" s="571"/>
      <c r="F34" s="571"/>
      <c r="G34" s="571"/>
      <c r="H34" s="572"/>
    </row>
    <row r="35" spans="1:8" ht="11.25">
      <c r="A35" s="259" t="s">
        <v>245</v>
      </c>
      <c r="B35" s="257"/>
      <c r="C35" s="257"/>
      <c r="D35" s="257"/>
      <c r="E35" s="257"/>
      <c r="F35" s="257"/>
      <c r="G35" s="257"/>
      <c r="H35" s="260"/>
    </row>
    <row r="36" spans="1:8" ht="12" customHeight="1">
      <c r="A36" s="560"/>
      <c r="B36" s="561"/>
      <c r="C36" s="561"/>
      <c r="D36" s="561"/>
      <c r="E36" s="561"/>
      <c r="F36" s="561"/>
      <c r="G36" s="561"/>
      <c r="H36" s="562"/>
    </row>
    <row r="37" spans="1:8" ht="12" customHeight="1">
      <c r="A37" s="563"/>
      <c r="B37" s="564"/>
      <c r="C37" s="564"/>
      <c r="D37" s="564"/>
      <c r="E37" s="564"/>
      <c r="F37" s="564"/>
      <c r="G37" s="564"/>
      <c r="H37" s="565"/>
    </row>
  </sheetData>
  <mergeCells count="15">
    <mergeCell ref="A1:G2"/>
    <mergeCell ref="A3:H3"/>
    <mergeCell ref="C6:G6"/>
    <mergeCell ref="A7:D8"/>
    <mergeCell ref="E7:E8"/>
    <mergeCell ref="F7:F8"/>
    <mergeCell ref="G7:H7"/>
    <mergeCell ref="A6:B6"/>
    <mergeCell ref="A36:H36"/>
    <mergeCell ref="A37:H37"/>
    <mergeCell ref="A29:G29"/>
    <mergeCell ref="A32:F32"/>
    <mergeCell ref="A34:H34"/>
    <mergeCell ref="E30:H30"/>
    <mergeCell ref="E31:H31"/>
  </mergeCells>
  <phoneticPr fontId="19" type="noConversion"/>
  <printOptions horizontalCentered="1"/>
  <pageMargins left="0.78749999999999998" right="0.39374999999999999" top="0.98402777777777783" bottom="0.39374999999999999" header="0.51180555555555562" footer="0.51180555555555562"/>
  <pageSetup paperSize="9" firstPageNumber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</sheetPr>
  <dimension ref="A1:K57"/>
  <sheetViews>
    <sheetView showGridLines="0" view="pageBreakPreview" zoomScaleSheetLayoutView="100" workbookViewId="0">
      <selection activeCell="F11" sqref="F11:F24"/>
    </sheetView>
  </sheetViews>
  <sheetFormatPr defaultColWidth="11.42578125" defaultRowHeight="15" customHeight="1"/>
  <cols>
    <col min="1" max="1" width="5.140625" style="59" customWidth="1"/>
    <col min="2" max="2" width="30.7109375" style="59" customWidth="1"/>
    <col min="3" max="3" width="17.7109375" style="59" customWidth="1"/>
    <col min="4" max="4" width="8.140625" style="59" customWidth="1"/>
    <col min="5" max="5" width="8.7109375" style="59" customWidth="1"/>
    <col min="6" max="6" width="9.85546875" style="59" customWidth="1"/>
    <col min="7" max="7" width="12" style="59" customWidth="1"/>
    <col min="8" max="8" width="11.42578125" style="59"/>
    <col min="9" max="9" width="11.7109375" style="59" bestFit="1" customWidth="1"/>
    <col min="10" max="16384" width="11.42578125" style="59"/>
  </cols>
  <sheetData>
    <row r="1" spans="1:10" ht="9.9499999999999993" customHeight="1" thickBot="1">
      <c r="A1" s="611" t="s">
        <v>94</v>
      </c>
      <c r="B1" s="612"/>
      <c r="C1" s="612"/>
      <c r="D1" s="612"/>
      <c r="E1" s="612"/>
      <c r="F1" s="613"/>
      <c r="G1" s="329" t="s">
        <v>1</v>
      </c>
    </row>
    <row r="2" spans="1:10" ht="20.100000000000001" customHeight="1" thickTop="1">
      <c r="A2" s="614"/>
      <c r="B2" s="615"/>
      <c r="C2" s="615"/>
      <c r="D2" s="615"/>
      <c r="E2" s="615"/>
      <c r="F2" s="616"/>
      <c r="G2" s="330" t="s">
        <v>95</v>
      </c>
    </row>
    <row r="3" spans="1:10" s="38" customFormat="1" ht="12.6" customHeight="1">
      <c r="A3" s="617" t="s">
        <v>3</v>
      </c>
      <c r="B3" s="618"/>
      <c r="C3" s="618"/>
      <c r="D3" s="618"/>
      <c r="E3" s="618"/>
      <c r="F3" s="618"/>
      <c r="G3" s="619"/>
    </row>
    <row r="4" spans="1:10" s="38" customFormat="1" ht="12.6" customHeight="1">
      <c r="A4" s="39"/>
      <c r="B4" s="40"/>
      <c r="C4" s="40"/>
      <c r="D4" s="40"/>
      <c r="E4" s="40"/>
      <c r="F4" s="40"/>
      <c r="G4" s="222"/>
    </row>
    <row r="5" spans="1:10" s="38" customFormat="1" ht="12.6" customHeight="1">
      <c r="A5" s="546" t="s">
        <v>4</v>
      </c>
      <c r="B5" s="548"/>
      <c r="C5" s="546" t="s">
        <v>5</v>
      </c>
      <c r="D5" s="547"/>
      <c r="E5" s="547"/>
      <c r="F5" s="548"/>
      <c r="G5" s="223" t="s">
        <v>6</v>
      </c>
    </row>
    <row r="6" spans="1:10" s="38" customFormat="1" ht="31.15" customHeight="1">
      <c r="A6" s="534" t="str">
        <f>PFP!A6</f>
        <v xml:space="preserve">Projeto de Implantação do Sistema de Esgotamento Sanitário da sede do Município de Jussara - BA
</v>
      </c>
      <c r="B6" s="536"/>
      <c r="C6" s="534" t="str">
        <f>PFP!I6</f>
        <v>Projeto de Implantação do Sistema de Esgotamento Sanitário da sede do Município de Jussara - BA</v>
      </c>
      <c r="D6" s="535"/>
      <c r="E6" s="535"/>
      <c r="F6" s="536"/>
      <c r="G6" s="224"/>
    </row>
    <row r="7" spans="1:10" ht="12.6" customHeight="1">
      <c r="A7" s="610" t="s">
        <v>75</v>
      </c>
      <c r="B7" s="610"/>
      <c r="C7" s="610"/>
      <c r="D7" s="610" t="s">
        <v>91</v>
      </c>
      <c r="E7" s="609" t="s">
        <v>67</v>
      </c>
      <c r="F7" s="609" t="s">
        <v>96</v>
      </c>
      <c r="G7" s="609"/>
      <c r="H7" s="385"/>
      <c r="I7" s="385"/>
      <c r="J7" s="385"/>
    </row>
    <row r="8" spans="1:10" ht="12.6" customHeight="1">
      <c r="A8" s="610"/>
      <c r="B8" s="610"/>
      <c r="C8" s="610"/>
      <c r="D8" s="610"/>
      <c r="E8" s="609"/>
      <c r="F8" s="65" t="s">
        <v>80</v>
      </c>
      <c r="G8" s="66" t="s">
        <v>81</v>
      </c>
      <c r="H8" s="385"/>
      <c r="I8" s="385"/>
      <c r="J8" s="385"/>
    </row>
    <row r="9" spans="1:10" s="70" customFormat="1" ht="12" customHeight="1">
      <c r="A9" s="374" t="s">
        <v>300</v>
      </c>
      <c r="B9" s="621" t="s">
        <v>301</v>
      </c>
      <c r="C9" s="622"/>
      <c r="D9" s="296"/>
      <c r="E9" s="67"/>
      <c r="F9" s="68"/>
      <c r="G9" s="69"/>
      <c r="H9" s="386"/>
      <c r="I9" s="386"/>
      <c r="J9" s="386"/>
    </row>
    <row r="10" spans="1:10" s="70" customFormat="1" ht="11.25">
      <c r="A10" s="373" t="s">
        <v>296</v>
      </c>
      <c r="B10" s="601" t="s">
        <v>297</v>
      </c>
      <c r="C10" s="602"/>
      <c r="D10" s="25"/>
      <c r="E10" s="25"/>
      <c r="F10" s="297"/>
      <c r="G10" s="69"/>
      <c r="H10" s="386"/>
      <c r="I10" s="386"/>
      <c r="J10" s="386"/>
    </row>
    <row r="11" spans="1:10" s="70" customFormat="1" ht="12" customHeight="1">
      <c r="A11" s="298"/>
      <c r="B11" s="595" t="s">
        <v>298</v>
      </c>
      <c r="C11" s="596"/>
      <c r="D11" s="25" t="s">
        <v>103</v>
      </c>
      <c r="E11" s="25">
        <v>4</v>
      </c>
      <c r="F11" s="297"/>
      <c r="G11" s="69">
        <f>PRODUCT(E11*F11)</f>
        <v>0</v>
      </c>
      <c r="H11" s="386"/>
      <c r="I11" s="386"/>
      <c r="J11" s="386"/>
    </row>
    <row r="12" spans="1:10" s="70" customFormat="1" ht="12" customHeight="1">
      <c r="A12" s="298"/>
      <c r="B12" s="607"/>
      <c r="C12" s="608"/>
      <c r="D12" s="25"/>
      <c r="E12" s="25"/>
      <c r="F12" s="297"/>
      <c r="G12" s="69"/>
      <c r="H12" s="386"/>
      <c r="I12" s="386"/>
      <c r="J12" s="386"/>
    </row>
    <row r="13" spans="1:10" s="70" customFormat="1" ht="12" customHeight="1">
      <c r="A13" s="301" t="s">
        <v>202</v>
      </c>
      <c r="B13" s="606" t="s">
        <v>310</v>
      </c>
      <c r="C13" s="596"/>
      <c r="D13" s="25"/>
      <c r="E13" s="25"/>
      <c r="F13" s="297"/>
      <c r="G13" s="69"/>
      <c r="H13" s="386"/>
      <c r="I13" s="386"/>
      <c r="J13" s="386"/>
    </row>
    <row r="14" spans="1:10" s="70" customFormat="1" ht="12" customHeight="1">
      <c r="A14" s="298" t="s">
        <v>201</v>
      </c>
      <c r="B14" s="595" t="s">
        <v>199</v>
      </c>
      <c r="C14" s="596"/>
      <c r="D14" s="25"/>
      <c r="E14" s="25"/>
      <c r="F14" s="297"/>
      <c r="G14" s="69"/>
      <c r="I14" s="386"/>
      <c r="J14" s="386"/>
    </row>
    <row r="15" spans="1:10" s="70" customFormat="1" ht="12" customHeight="1">
      <c r="A15" s="298"/>
      <c r="B15" s="595" t="s">
        <v>200</v>
      </c>
      <c r="C15" s="596"/>
      <c r="D15" s="25" t="s">
        <v>97</v>
      </c>
      <c r="E15" s="400">
        <v>27.13</v>
      </c>
      <c r="F15" s="395"/>
      <c r="G15" s="69">
        <f>PRODUCT(E15*F15)</f>
        <v>0</v>
      </c>
      <c r="H15" s="387"/>
      <c r="I15" s="387"/>
      <c r="J15" s="387"/>
    </row>
    <row r="16" spans="1:10" s="70" customFormat="1" ht="12" customHeight="1">
      <c r="A16" s="298" t="s">
        <v>203</v>
      </c>
      <c r="B16" s="595" t="s">
        <v>204</v>
      </c>
      <c r="C16" s="596"/>
      <c r="D16" s="25" t="s">
        <v>97</v>
      </c>
      <c r="E16" s="400">
        <v>27.13</v>
      </c>
      <c r="F16" s="395"/>
      <c r="G16" s="69">
        <f>PRODUCT(E16*F16)</f>
        <v>0</v>
      </c>
      <c r="H16" s="387"/>
      <c r="I16" s="387"/>
      <c r="J16" s="387"/>
    </row>
    <row r="17" spans="1:10" s="70" customFormat="1" ht="12" customHeight="1">
      <c r="A17" s="298"/>
      <c r="B17" s="595"/>
      <c r="C17" s="596"/>
      <c r="D17" s="25"/>
      <c r="E17" s="401"/>
      <c r="F17" s="297"/>
      <c r="G17" s="69"/>
      <c r="H17" s="386"/>
      <c r="I17" s="386"/>
      <c r="J17" s="386"/>
    </row>
    <row r="18" spans="1:10" s="70" customFormat="1" ht="12" customHeight="1">
      <c r="A18" s="301" t="s">
        <v>205</v>
      </c>
      <c r="B18" s="606" t="s">
        <v>206</v>
      </c>
      <c r="C18" s="620"/>
      <c r="D18" s="25"/>
      <c r="E18" s="401"/>
      <c r="F18" s="297"/>
      <c r="G18" s="69"/>
      <c r="H18" s="386"/>
      <c r="I18" s="386"/>
      <c r="J18" s="386"/>
    </row>
    <row r="19" spans="1:10" s="70" customFormat="1" ht="12" customHeight="1">
      <c r="A19" s="298" t="s">
        <v>207</v>
      </c>
      <c r="B19" s="595" t="s">
        <v>208</v>
      </c>
      <c r="C19" s="596"/>
      <c r="D19" s="25" t="s">
        <v>304</v>
      </c>
      <c r="E19" s="400">
        <v>115.91999999999999</v>
      </c>
      <c r="F19" s="395"/>
      <c r="G19" s="69">
        <f>PRODUCT(E19*F19)</f>
        <v>0</v>
      </c>
      <c r="H19" s="387"/>
      <c r="I19" s="387"/>
      <c r="J19" s="387"/>
    </row>
    <row r="20" spans="1:10" s="70" customFormat="1" ht="12" customHeight="1">
      <c r="A20" s="298"/>
      <c r="B20" s="595"/>
      <c r="C20" s="596"/>
      <c r="D20" s="25"/>
      <c r="E20" s="401"/>
      <c r="F20" s="297"/>
      <c r="G20" s="69"/>
      <c r="H20" s="386"/>
      <c r="I20" s="386"/>
      <c r="J20" s="386"/>
    </row>
    <row r="21" spans="1:10" s="70" customFormat="1" ht="12" customHeight="1">
      <c r="A21" s="301" t="s">
        <v>209</v>
      </c>
      <c r="B21" s="606" t="s">
        <v>210</v>
      </c>
      <c r="C21" s="620"/>
      <c r="D21" s="302"/>
      <c r="E21" s="401"/>
      <c r="F21" s="303"/>
      <c r="G21" s="69"/>
      <c r="H21" s="386"/>
      <c r="I21" s="386"/>
      <c r="J21" s="386"/>
    </row>
    <row r="22" spans="1:10" s="70" customFormat="1" ht="12" customHeight="1">
      <c r="A22" s="298" t="s">
        <v>299</v>
      </c>
      <c r="B22" s="595" t="s">
        <v>211</v>
      </c>
      <c r="C22" s="596"/>
      <c r="D22" s="302" t="s">
        <v>103</v>
      </c>
      <c r="E22" s="25">
        <v>4</v>
      </c>
      <c r="F22" s="303"/>
      <c r="G22" s="69">
        <f>PRODUCT(E22*F22)</f>
        <v>0</v>
      </c>
      <c r="H22" s="386"/>
      <c r="I22" s="386"/>
      <c r="J22" s="386"/>
    </row>
    <row r="23" spans="1:10" s="70" customFormat="1" ht="12" customHeight="1">
      <c r="A23" s="304"/>
      <c r="B23" s="299"/>
      <c r="C23" s="300"/>
      <c r="D23" s="305"/>
      <c r="E23" s="67"/>
      <c r="F23" s="69"/>
      <c r="G23" s="69"/>
      <c r="H23" s="386"/>
      <c r="I23" s="386"/>
      <c r="J23" s="386"/>
    </row>
    <row r="24" spans="1:10" s="70" customFormat="1" ht="12" customHeight="1">
      <c r="A24" s="376"/>
      <c r="B24" s="603"/>
      <c r="C24" s="604"/>
      <c r="D24" s="377"/>
      <c r="E24" s="378"/>
      <c r="F24" s="379"/>
      <c r="G24" s="379"/>
      <c r="H24" s="386"/>
      <c r="I24" s="386"/>
      <c r="J24" s="386"/>
    </row>
    <row r="25" spans="1:10" s="70" customFormat="1" ht="12" customHeight="1">
      <c r="A25" s="380"/>
      <c r="B25" s="605"/>
      <c r="C25" s="604"/>
      <c r="D25" s="377"/>
      <c r="E25" s="378"/>
      <c r="F25" s="381"/>
      <c r="G25" s="379"/>
      <c r="H25" s="386"/>
      <c r="I25" s="386"/>
      <c r="J25" s="386"/>
    </row>
    <row r="26" spans="1:10" s="70" customFormat="1" ht="12" customHeight="1">
      <c r="A26" s="380"/>
      <c r="B26" s="382"/>
      <c r="C26" s="383"/>
      <c r="D26" s="377"/>
      <c r="E26" s="378"/>
      <c r="F26" s="381"/>
      <c r="G26" s="379"/>
      <c r="H26" s="386"/>
      <c r="I26" s="386"/>
      <c r="J26" s="386"/>
    </row>
    <row r="27" spans="1:10" s="70" customFormat="1" ht="12" customHeight="1">
      <c r="A27" s="304"/>
      <c r="B27" s="299"/>
      <c r="C27" s="300"/>
      <c r="D27" s="305"/>
      <c r="E27" s="67"/>
      <c r="F27" s="306"/>
      <c r="G27" s="69"/>
    </row>
    <row r="28" spans="1:10" s="70" customFormat="1" ht="12" customHeight="1">
      <c r="A28" s="304"/>
      <c r="B28" s="299"/>
      <c r="C28" s="300"/>
      <c r="D28" s="305"/>
      <c r="E28" s="67"/>
      <c r="F28" s="306"/>
      <c r="G28" s="69"/>
    </row>
    <row r="29" spans="1:10" s="70" customFormat="1" ht="12" customHeight="1">
      <c r="A29" s="304"/>
      <c r="B29" s="299"/>
      <c r="C29" s="300"/>
      <c r="D29" s="305"/>
      <c r="E29" s="67"/>
      <c r="F29" s="306"/>
      <c r="G29" s="69"/>
    </row>
    <row r="30" spans="1:10" s="70" customFormat="1" ht="12" customHeight="1">
      <c r="A30" s="304"/>
      <c r="B30" s="299"/>
      <c r="C30" s="300"/>
      <c r="D30" s="305"/>
      <c r="E30" s="67"/>
      <c r="F30" s="306"/>
      <c r="G30" s="69"/>
    </row>
    <row r="31" spans="1:10" s="70" customFormat="1" ht="12" customHeight="1">
      <c r="A31" s="304"/>
      <c r="B31" s="299"/>
      <c r="C31" s="300"/>
      <c r="D31" s="305"/>
      <c r="E31" s="67"/>
      <c r="F31" s="306"/>
      <c r="G31" s="69"/>
    </row>
    <row r="32" spans="1:10" s="70" customFormat="1" ht="12" customHeight="1">
      <c r="A32" s="304"/>
      <c r="B32" s="299"/>
      <c r="C32" s="300"/>
      <c r="D32" s="305"/>
      <c r="E32" s="67"/>
      <c r="F32" s="306"/>
      <c r="G32" s="69"/>
    </row>
    <row r="33" spans="1:11" s="70" customFormat="1" ht="12" customHeight="1">
      <c r="A33" s="304"/>
      <c r="B33" s="299"/>
      <c r="C33" s="300"/>
      <c r="D33" s="305"/>
      <c r="E33" s="67"/>
      <c r="F33" s="306"/>
      <c r="G33" s="69"/>
    </row>
    <row r="34" spans="1:11" s="70" customFormat="1" ht="12" customHeight="1">
      <c r="A34" s="304"/>
      <c r="B34" s="299"/>
      <c r="C34" s="300"/>
      <c r="D34" s="305"/>
      <c r="E34" s="67"/>
      <c r="F34" s="306"/>
      <c r="G34" s="69"/>
    </row>
    <row r="35" spans="1:11" s="70" customFormat="1" ht="12" customHeight="1">
      <c r="A35" s="304"/>
      <c r="B35" s="299"/>
      <c r="C35" s="300"/>
      <c r="D35" s="305"/>
      <c r="E35" s="67"/>
      <c r="F35" s="306"/>
      <c r="G35" s="69"/>
    </row>
    <row r="36" spans="1:11" s="70" customFormat="1" ht="12" customHeight="1">
      <c r="A36" s="304"/>
      <c r="B36" s="299"/>
      <c r="C36" s="300"/>
      <c r="D36" s="305"/>
      <c r="E36" s="67"/>
      <c r="F36" s="306"/>
      <c r="G36" s="69"/>
    </row>
    <row r="37" spans="1:11" s="70" customFormat="1" ht="12" customHeight="1">
      <c r="A37" s="304"/>
      <c r="B37" s="299"/>
      <c r="C37" s="300"/>
      <c r="D37" s="305"/>
      <c r="E37" s="67"/>
      <c r="F37" s="306"/>
      <c r="G37" s="69"/>
    </row>
    <row r="38" spans="1:11" s="70" customFormat="1" ht="12" customHeight="1">
      <c r="A38" s="304"/>
      <c r="B38" s="299"/>
      <c r="C38" s="300"/>
      <c r="D38" s="305"/>
      <c r="E38" s="67"/>
      <c r="F38" s="306"/>
      <c r="G38" s="69"/>
    </row>
    <row r="39" spans="1:11" s="70" customFormat="1" ht="12" customHeight="1">
      <c r="A39" s="304"/>
      <c r="B39" s="299"/>
      <c r="C39" s="300"/>
      <c r="D39" s="305"/>
      <c r="E39" s="67"/>
      <c r="F39" s="306"/>
      <c r="G39" s="69"/>
    </row>
    <row r="40" spans="1:11" s="70" customFormat="1" ht="12" customHeight="1">
      <c r="A40" s="304"/>
      <c r="B40" s="299"/>
      <c r="C40" s="300"/>
      <c r="D40" s="305"/>
      <c r="E40" s="67"/>
      <c r="F40" s="306"/>
      <c r="G40" s="69"/>
    </row>
    <row r="41" spans="1:11" s="70" customFormat="1" ht="12" customHeight="1">
      <c r="A41" s="304"/>
      <c r="B41" s="299"/>
      <c r="C41" s="300"/>
      <c r="D41" s="305"/>
      <c r="E41" s="67"/>
      <c r="F41" s="306"/>
      <c r="G41" s="69"/>
    </row>
    <row r="42" spans="1:11" s="70" customFormat="1" ht="12" customHeight="1">
      <c r="A42" s="304"/>
      <c r="B42" s="299"/>
      <c r="C42" s="300"/>
      <c r="D42" s="305"/>
      <c r="E42" s="67"/>
      <c r="F42" s="306"/>
      <c r="G42" s="69"/>
    </row>
    <row r="43" spans="1:11" s="70" customFormat="1" ht="12" customHeight="1">
      <c r="A43" s="304"/>
      <c r="B43" s="299"/>
      <c r="C43" s="300"/>
      <c r="D43" s="305"/>
      <c r="E43" s="67"/>
      <c r="F43" s="306"/>
      <c r="G43" s="69"/>
    </row>
    <row r="44" spans="1:11" s="70" customFormat="1" ht="12" customHeight="1">
      <c r="A44" s="304"/>
      <c r="B44" s="595"/>
      <c r="C44" s="596"/>
      <c r="D44" s="305"/>
      <c r="E44" s="67"/>
      <c r="F44" s="69"/>
      <c r="G44" s="69"/>
    </row>
    <row r="45" spans="1:11" s="70" customFormat="1" ht="12" customHeight="1">
      <c r="A45" s="304"/>
      <c r="B45" s="595"/>
      <c r="C45" s="596"/>
      <c r="D45" s="305"/>
      <c r="E45" s="67"/>
      <c r="F45" s="69"/>
      <c r="G45" s="69"/>
    </row>
    <row r="46" spans="1:11" s="70" customFormat="1" ht="12" customHeight="1">
      <c r="A46" s="304"/>
      <c r="B46" s="595"/>
      <c r="C46" s="596"/>
      <c r="D46" s="305"/>
      <c r="E46" s="67"/>
      <c r="F46" s="69"/>
      <c r="G46" s="69"/>
    </row>
    <row r="47" spans="1:11" ht="20.100000000000001" customHeight="1">
      <c r="A47" s="599" t="s">
        <v>98</v>
      </c>
      <c r="B47" s="599"/>
      <c r="C47" s="599"/>
      <c r="D47" s="599"/>
      <c r="E47" s="599"/>
      <c r="F47" s="599"/>
      <c r="G47" s="71">
        <f>SUM(G10:G46)</f>
        <v>0</v>
      </c>
      <c r="I47" s="71"/>
      <c r="K47" s="397"/>
    </row>
    <row r="48" spans="1:11" ht="1.5" customHeight="1">
      <c r="A48" s="72"/>
      <c r="B48" s="70"/>
      <c r="C48" s="70"/>
      <c r="D48" s="70"/>
      <c r="E48" s="73"/>
      <c r="F48" s="73"/>
      <c r="G48" s="73"/>
    </row>
    <row r="49" spans="1:7" ht="12.6" customHeight="1">
      <c r="A49" s="62" t="s">
        <v>30</v>
      </c>
      <c r="B49" s="64"/>
      <c r="C49" s="63"/>
      <c r="D49" s="62" t="s">
        <v>31</v>
      </c>
      <c r="E49" s="64"/>
      <c r="F49" s="64"/>
      <c r="G49" s="63"/>
    </row>
    <row r="50" spans="1:7" ht="12.6" customHeight="1">
      <c r="A50" s="600"/>
      <c r="B50" s="600"/>
      <c r="C50" s="600"/>
      <c r="D50" s="598"/>
      <c r="E50" s="598"/>
      <c r="F50" s="598"/>
      <c r="G50" s="598"/>
    </row>
    <row r="51" spans="1:7" ht="12.6" customHeight="1">
      <c r="A51" s="597" t="s">
        <v>32</v>
      </c>
      <c r="B51" s="597"/>
      <c r="C51" s="597"/>
      <c r="D51" s="597"/>
      <c r="E51" s="597"/>
      <c r="F51" s="62" t="s">
        <v>33</v>
      </c>
      <c r="G51" s="63"/>
    </row>
    <row r="52" spans="1:7" ht="12.6" customHeight="1">
      <c r="A52" s="597"/>
      <c r="B52" s="597"/>
      <c r="C52" s="597"/>
      <c r="D52" s="597"/>
      <c r="E52" s="597"/>
      <c r="F52" s="598"/>
      <c r="G52" s="598"/>
    </row>
    <row r="53" spans="1:7" ht="12" customHeight="1">
      <c r="A53" s="318" t="s">
        <v>34</v>
      </c>
      <c r="B53" s="64"/>
      <c r="C53" s="64"/>
      <c r="D53" s="64"/>
      <c r="E53" s="64"/>
      <c r="F53" s="64"/>
      <c r="G53" s="63"/>
    </row>
    <row r="54" spans="1:7" ht="12" customHeight="1">
      <c r="A54" s="293" t="s">
        <v>284</v>
      </c>
      <c r="B54" s="61"/>
      <c r="C54" s="61"/>
      <c r="D54" s="61"/>
      <c r="E54" s="61"/>
      <c r="F54" s="61"/>
      <c r="G54" s="74"/>
    </row>
    <row r="55" spans="1:7" ht="12" customHeight="1">
      <c r="A55" s="293" t="s">
        <v>99</v>
      </c>
      <c r="B55" s="61"/>
      <c r="C55" s="61"/>
      <c r="D55" s="61"/>
      <c r="E55" s="61"/>
      <c r="F55" s="61"/>
      <c r="G55" s="74"/>
    </row>
    <row r="56" spans="1:7" ht="12" customHeight="1">
      <c r="A56" s="293"/>
      <c r="B56" s="76"/>
      <c r="C56" s="76"/>
      <c r="D56" s="76"/>
      <c r="E56" s="76"/>
      <c r="F56" s="76"/>
      <c r="G56" s="77"/>
    </row>
    <row r="57" spans="1:7" ht="12" customHeight="1">
      <c r="A57" s="365"/>
      <c r="B57" s="78"/>
      <c r="C57" s="78"/>
      <c r="D57" s="78"/>
      <c r="E57" s="78"/>
      <c r="F57" s="78"/>
      <c r="G57" s="79"/>
    </row>
  </sheetData>
  <mergeCells count="34">
    <mergeCell ref="A1:F2"/>
    <mergeCell ref="A3:G3"/>
    <mergeCell ref="B21:C21"/>
    <mergeCell ref="B22:C22"/>
    <mergeCell ref="B20:C20"/>
    <mergeCell ref="B16:C16"/>
    <mergeCell ref="B9:C9"/>
    <mergeCell ref="B19:C19"/>
    <mergeCell ref="B18:C18"/>
    <mergeCell ref="B14:C14"/>
    <mergeCell ref="F7:G7"/>
    <mergeCell ref="A5:B5"/>
    <mergeCell ref="A6:B6"/>
    <mergeCell ref="C5:F5"/>
    <mergeCell ref="C6:F6"/>
    <mergeCell ref="A7:C8"/>
    <mergeCell ref="D7:D8"/>
    <mergeCell ref="E7:E8"/>
    <mergeCell ref="B11:C11"/>
    <mergeCell ref="B10:C10"/>
    <mergeCell ref="B46:C46"/>
    <mergeCell ref="B24:C24"/>
    <mergeCell ref="B25:C25"/>
    <mergeCell ref="B44:C44"/>
    <mergeCell ref="B13:C13"/>
    <mergeCell ref="B15:C15"/>
    <mergeCell ref="B45:C45"/>
    <mergeCell ref="B12:C12"/>
    <mergeCell ref="B17:C17"/>
    <mergeCell ref="A51:E52"/>
    <mergeCell ref="F52:G52"/>
    <mergeCell ref="A47:F47"/>
    <mergeCell ref="A50:C50"/>
    <mergeCell ref="D50:G50"/>
  </mergeCells>
  <phoneticPr fontId="19" type="noConversion"/>
  <printOptions horizontalCentered="1"/>
  <pageMargins left="0.78749999999999998" right="0.39374999999999999" top="0.98402777777777783" bottom="0.39374999999999999" header="0.51180555555555562" footer="0.51180555555555562"/>
  <pageSetup paperSize="9" scale="99" firstPageNumber="0" orientation="portrait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J66"/>
  <sheetViews>
    <sheetView showGridLines="0" view="pageBreakPreview" zoomScaleSheetLayoutView="100" workbookViewId="0">
      <selection activeCell="F10" sqref="F10"/>
    </sheetView>
  </sheetViews>
  <sheetFormatPr defaultColWidth="11.42578125" defaultRowHeight="15" customHeight="1"/>
  <cols>
    <col min="1" max="1" width="5.140625" style="59" customWidth="1"/>
    <col min="2" max="2" width="30.7109375" style="59" customWidth="1"/>
    <col min="3" max="3" width="14.7109375" style="59" customWidth="1"/>
    <col min="4" max="4" width="8.140625" style="59" customWidth="1"/>
    <col min="5" max="5" width="8.42578125" style="59" customWidth="1"/>
    <col min="6" max="7" width="13.28515625" style="59" customWidth="1"/>
    <col min="8" max="16384" width="11.42578125" style="59"/>
  </cols>
  <sheetData>
    <row r="1" spans="1:10" ht="12" thickBot="1">
      <c r="A1" s="611" t="s">
        <v>100</v>
      </c>
      <c r="B1" s="612"/>
      <c r="C1" s="612"/>
      <c r="D1" s="612"/>
      <c r="E1" s="612"/>
      <c r="F1" s="631"/>
      <c r="G1" s="151" t="s">
        <v>1</v>
      </c>
    </row>
    <row r="2" spans="1:10" ht="20.100000000000001" customHeight="1" thickTop="1">
      <c r="A2" s="614"/>
      <c r="B2" s="615"/>
      <c r="C2" s="615"/>
      <c r="D2" s="615"/>
      <c r="E2" s="615"/>
      <c r="F2" s="632"/>
      <c r="G2" s="152" t="s">
        <v>101</v>
      </c>
    </row>
    <row r="3" spans="1:10" s="38" customFormat="1" ht="12.6" customHeight="1">
      <c r="A3" s="633" t="s">
        <v>3</v>
      </c>
      <c r="B3" s="634"/>
      <c r="C3" s="634"/>
      <c r="D3" s="634"/>
      <c r="E3" s="634"/>
      <c r="F3" s="634"/>
      <c r="G3" s="635"/>
    </row>
    <row r="4" spans="1:10" s="38" customFormat="1" ht="12.6" customHeight="1">
      <c r="A4" s="230"/>
      <c r="B4" s="40"/>
      <c r="C4" s="40"/>
      <c r="D4" s="40"/>
      <c r="E4" s="40"/>
      <c r="F4" s="40"/>
      <c r="G4" s="279"/>
    </row>
    <row r="5" spans="1:10" s="38" customFormat="1" ht="12.6" customHeight="1">
      <c r="A5" s="546" t="s">
        <v>4</v>
      </c>
      <c r="B5" s="548"/>
      <c r="C5" s="546" t="s">
        <v>5</v>
      </c>
      <c r="D5" s="547"/>
      <c r="E5" s="547"/>
      <c r="F5" s="548"/>
      <c r="G5" s="223" t="s">
        <v>6</v>
      </c>
    </row>
    <row r="6" spans="1:10" s="38" customFormat="1" ht="31.15" customHeight="1">
      <c r="A6" s="534" t="str">
        <f>PFP!A6</f>
        <v xml:space="preserve">Projeto de Implantação do Sistema de Esgotamento Sanitário da sede do Município de Jussara - BA
</v>
      </c>
      <c r="B6" s="536"/>
      <c r="C6" s="534" t="str">
        <f>PFP!I6</f>
        <v>Projeto de Implantação do Sistema de Esgotamento Sanitário da sede do Município de Jussara - BA</v>
      </c>
      <c r="D6" s="535"/>
      <c r="E6" s="535"/>
      <c r="F6" s="536"/>
      <c r="G6" s="224"/>
    </row>
    <row r="7" spans="1:10" ht="9.9499999999999993" customHeight="1">
      <c r="A7" s="636" t="s">
        <v>75</v>
      </c>
      <c r="B7" s="637"/>
      <c r="C7" s="637"/>
      <c r="D7" s="637" t="s">
        <v>91</v>
      </c>
      <c r="E7" s="639" t="s">
        <v>67</v>
      </c>
      <c r="F7" s="639" t="s">
        <v>96</v>
      </c>
      <c r="G7" s="640"/>
    </row>
    <row r="8" spans="1:10" s="70" customFormat="1" ht="9.9499999999999993" customHeight="1">
      <c r="A8" s="638"/>
      <c r="B8" s="610"/>
      <c r="C8" s="610"/>
      <c r="D8" s="610"/>
      <c r="E8" s="609"/>
      <c r="F8" s="65" t="s">
        <v>80</v>
      </c>
      <c r="G8" s="280" t="s">
        <v>81</v>
      </c>
    </row>
    <row r="9" spans="1:10" s="70" customFormat="1" ht="11.1" customHeight="1">
      <c r="A9" s="281"/>
      <c r="B9" s="83"/>
      <c r="C9" s="83"/>
      <c r="D9" s="84"/>
      <c r="E9" s="67"/>
      <c r="F9" s="69"/>
      <c r="G9" s="282"/>
      <c r="H9" s="385"/>
      <c r="I9" s="385"/>
      <c r="J9" s="385"/>
    </row>
    <row r="10" spans="1:10" s="70" customFormat="1" ht="11.1" customHeight="1">
      <c r="A10" s="384" t="s">
        <v>302</v>
      </c>
      <c r="B10" s="623" t="s">
        <v>303</v>
      </c>
      <c r="C10" s="624"/>
      <c r="D10" s="85" t="s">
        <v>102</v>
      </c>
      <c r="E10" s="396">
        <v>92</v>
      </c>
      <c r="F10" s="394"/>
      <c r="G10" s="282">
        <f>E10*F10</f>
        <v>0</v>
      </c>
      <c r="H10" s="387"/>
      <c r="I10" s="387"/>
      <c r="J10" s="387"/>
    </row>
    <row r="11" spans="1:10" s="70" customFormat="1" ht="11.1" customHeight="1">
      <c r="A11" s="283"/>
      <c r="B11" s="83"/>
      <c r="C11" s="83"/>
      <c r="D11" s="85"/>
      <c r="E11" s="86"/>
      <c r="F11" s="80"/>
      <c r="G11" s="282"/>
    </row>
    <row r="12" spans="1:10" s="70" customFormat="1" ht="11.1" customHeight="1">
      <c r="A12" s="283"/>
      <c r="B12" s="83"/>
      <c r="C12" s="83"/>
      <c r="D12" s="85"/>
      <c r="E12" s="86"/>
      <c r="F12" s="80"/>
      <c r="G12" s="282"/>
    </row>
    <row r="13" spans="1:10" s="70" customFormat="1" ht="11.1" customHeight="1">
      <c r="A13" s="283"/>
      <c r="B13" s="83"/>
      <c r="C13" s="83"/>
      <c r="D13" s="85"/>
      <c r="E13" s="86"/>
      <c r="F13" s="80"/>
      <c r="G13" s="282"/>
    </row>
    <row r="14" spans="1:10" s="70" customFormat="1" ht="11.1" customHeight="1">
      <c r="A14" s="283"/>
      <c r="B14" s="83"/>
      <c r="C14" s="83"/>
      <c r="D14" s="85"/>
      <c r="E14" s="86"/>
      <c r="F14" s="80"/>
      <c r="G14" s="282"/>
    </row>
    <row r="15" spans="1:10" s="70" customFormat="1" ht="11.1" customHeight="1">
      <c r="A15" s="283"/>
      <c r="B15" s="83"/>
      <c r="C15" s="83"/>
      <c r="D15" s="85"/>
      <c r="E15" s="86"/>
      <c r="F15" s="80"/>
      <c r="G15" s="282"/>
    </row>
    <row r="16" spans="1:10" s="70" customFormat="1" ht="11.1" customHeight="1">
      <c r="A16" s="281"/>
      <c r="B16" s="83"/>
      <c r="C16" s="83"/>
      <c r="D16" s="85"/>
      <c r="E16" s="86"/>
      <c r="F16" s="80"/>
      <c r="G16" s="282"/>
    </row>
    <row r="17" spans="1:7" s="70" customFormat="1" ht="11.1" customHeight="1">
      <c r="A17" s="283"/>
      <c r="B17" s="83"/>
      <c r="C17" s="83"/>
      <c r="D17" s="85"/>
      <c r="E17" s="86"/>
      <c r="F17" s="80"/>
      <c r="G17" s="282"/>
    </row>
    <row r="18" spans="1:7" s="70" customFormat="1" ht="11.1" customHeight="1">
      <c r="A18" s="283"/>
      <c r="B18" s="83"/>
      <c r="C18" s="83"/>
      <c r="D18" s="85"/>
      <c r="E18" s="86"/>
      <c r="F18" s="80"/>
      <c r="G18" s="282"/>
    </row>
    <row r="19" spans="1:7" s="70" customFormat="1" ht="11.1" customHeight="1">
      <c r="A19" s="283"/>
      <c r="B19" s="83"/>
      <c r="C19" s="83"/>
      <c r="D19" s="85"/>
      <c r="E19" s="86"/>
      <c r="F19" s="80"/>
      <c r="G19" s="282"/>
    </row>
    <row r="20" spans="1:7" s="70" customFormat="1" ht="11.1" customHeight="1">
      <c r="A20" s="281"/>
      <c r="B20" s="83"/>
      <c r="C20" s="83"/>
      <c r="D20" s="85"/>
      <c r="E20" s="86"/>
      <c r="F20" s="80"/>
      <c r="G20" s="282"/>
    </row>
    <row r="21" spans="1:7" s="70" customFormat="1" ht="11.1" customHeight="1">
      <c r="A21" s="283"/>
      <c r="B21" s="83"/>
      <c r="C21" s="83"/>
      <c r="D21" s="85"/>
      <c r="E21" s="86"/>
      <c r="F21" s="80"/>
      <c r="G21" s="282"/>
    </row>
    <row r="22" spans="1:7" s="70" customFormat="1" ht="11.1" customHeight="1">
      <c r="A22" s="283"/>
      <c r="B22" s="83"/>
      <c r="C22" s="83"/>
      <c r="D22" s="85"/>
      <c r="E22" s="86"/>
      <c r="F22" s="80"/>
      <c r="G22" s="282"/>
    </row>
    <row r="23" spans="1:7" s="70" customFormat="1" ht="11.1" customHeight="1">
      <c r="A23" s="281"/>
      <c r="B23" s="83"/>
      <c r="C23" s="83"/>
      <c r="D23" s="85"/>
      <c r="E23" s="86"/>
      <c r="F23" s="80"/>
      <c r="G23" s="282"/>
    </row>
    <row r="24" spans="1:7" s="70" customFormat="1" ht="11.1" customHeight="1">
      <c r="A24" s="283"/>
      <c r="B24" s="83"/>
      <c r="C24" s="83"/>
      <c r="D24" s="85"/>
      <c r="E24" s="86"/>
      <c r="F24" s="80"/>
      <c r="G24" s="282"/>
    </row>
    <row r="25" spans="1:7" s="70" customFormat="1" ht="11.1" customHeight="1">
      <c r="A25" s="283"/>
      <c r="B25" s="83"/>
      <c r="C25" s="83"/>
      <c r="D25" s="85"/>
      <c r="E25" s="86"/>
      <c r="F25" s="80"/>
      <c r="G25" s="282"/>
    </row>
    <row r="26" spans="1:7" s="70" customFormat="1" ht="11.1" customHeight="1">
      <c r="A26" s="283"/>
      <c r="B26" s="83"/>
      <c r="C26" s="83"/>
      <c r="D26" s="85"/>
      <c r="E26" s="86"/>
      <c r="F26" s="80"/>
      <c r="G26" s="282"/>
    </row>
    <row r="27" spans="1:7" s="70" customFormat="1" ht="11.1" customHeight="1">
      <c r="A27" s="281"/>
      <c r="B27" s="83"/>
      <c r="C27" s="83"/>
      <c r="D27" s="85"/>
      <c r="E27" s="86"/>
      <c r="F27" s="80"/>
      <c r="G27" s="282"/>
    </row>
    <row r="28" spans="1:7" s="70" customFormat="1" ht="11.1" customHeight="1">
      <c r="A28" s="281"/>
      <c r="B28" s="83"/>
      <c r="C28" s="83"/>
      <c r="D28" s="85"/>
      <c r="E28" s="86"/>
      <c r="F28" s="80"/>
      <c r="G28" s="282"/>
    </row>
    <row r="29" spans="1:7" s="70" customFormat="1" ht="11.1" customHeight="1">
      <c r="A29" s="281"/>
      <c r="B29" s="83"/>
      <c r="C29" s="83"/>
      <c r="D29" s="85"/>
      <c r="E29" s="87"/>
      <c r="F29" s="80"/>
      <c r="G29" s="282"/>
    </row>
    <row r="30" spans="1:7" s="70" customFormat="1" ht="11.1" customHeight="1">
      <c r="A30" s="281"/>
      <c r="B30" s="83"/>
      <c r="C30" s="83"/>
      <c r="D30" s="85"/>
      <c r="E30" s="67"/>
      <c r="F30" s="80"/>
      <c r="G30" s="282"/>
    </row>
    <row r="31" spans="1:7" s="70" customFormat="1" ht="11.1" customHeight="1">
      <c r="A31" s="281"/>
      <c r="B31" s="83"/>
      <c r="C31" s="83"/>
      <c r="D31" s="85"/>
      <c r="E31" s="67"/>
      <c r="F31" s="80"/>
      <c r="G31" s="282"/>
    </row>
    <row r="32" spans="1:7" s="70" customFormat="1" ht="11.1" customHeight="1">
      <c r="A32" s="281"/>
      <c r="B32" s="83"/>
      <c r="C32" s="83"/>
      <c r="D32" s="85"/>
      <c r="E32" s="86"/>
      <c r="F32" s="80"/>
      <c r="G32" s="282"/>
    </row>
    <row r="33" spans="1:7" s="70" customFormat="1" ht="11.1" customHeight="1">
      <c r="A33" s="281"/>
      <c r="B33" s="83"/>
      <c r="C33" s="83"/>
      <c r="D33" s="85"/>
      <c r="E33" s="86"/>
      <c r="F33" s="80"/>
      <c r="G33" s="282"/>
    </row>
    <row r="34" spans="1:7" s="70" customFormat="1" ht="11.1" customHeight="1">
      <c r="A34" s="284"/>
      <c r="B34" s="83"/>
      <c r="C34" s="83"/>
      <c r="D34" s="85"/>
      <c r="E34" s="86"/>
      <c r="F34" s="80"/>
      <c r="G34" s="282"/>
    </row>
    <row r="35" spans="1:7" s="70" customFormat="1" ht="11.1" customHeight="1">
      <c r="A35" s="281"/>
      <c r="B35" s="83"/>
      <c r="C35" s="83"/>
      <c r="D35" s="85"/>
      <c r="E35" s="86"/>
      <c r="F35" s="80"/>
      <c r="G35" s="282"/>
    </row>
    <row r="36" spans="1:7" s="70" customFormat="1" ht="11.1" customHeight="1">
      <c r="A36" s="281"/>
      <c r="B36" s="83"/>
      <c r="C36" s="83"/>
      <c r="D36" s="85"/>
      <c r="E36" s="86"/>
      <c r="F36" s="80"/>
      <c r="G36" s="282"/>
    </row>
    <row r="37" spans="1:7" s="70" customFormat="1" ht="11.1" customHeight="1">
      <c r="A37" s="281"/>
      <c r="B37" s="83"/>
      <c r="C37" s="83"/>
      <c r="D37" s="85"/>
      <c r="E37" s="86"/>
      <c r="F37" s="80"/>
      <c r="G37" s="282"/>
    </row>
    <row r="38" spans="1:7" s="70" customFormat="1" ht="11.1" customHeight="1">
      <c r="A38" s="281"/>
      <c r="B38" s="83"/>
      <c r="C38" s="83"/>
      <c r="D38" s="85"/>
      <c r="E38" s="86"/>
      <c r="F38" s="80"/>
      <c r="G38" s="282"/>
    </row>
    <row r="39" spans="1:7" s="70" customFormat="1" ht="11.1" customHeight="1">
      <c r="A39" s="281"/>
      <c r="B39" s="83"/>
      <c r="C39" s="83"/>
      <c r="D39" s="85"/>
      <c r="E39" s="86"/>
      <c r="F39" s="80"/>
      <c r="G39" s="282"/>
    </row>
    <row r="40" spans="1:7" s="70" customFormat="1" ht="11.1" customHeight="1">
      <c r="A40" s="281"/>
      <c r="B40" s="83"/>
      <c r="C40" s="83"/>
      <c r="D40" s="85"/>
      <c r="E40" s="86"/>
      <c r="F40" s="80"/>
      <c r="G40" s="282"/>
    </row>
    <row r="41" spans="1:7" s="70" customFormat="1" ht="11.1" customHeight="1">
      <c r="A41" s="281"/>
      <c r="B41" s="83"/>
      <c r="C41" s="83"/>
      <c r="D41" s="85"/>
      <c r="E41" s="86"/>
      <c r="F41" s="80"/>
      <c r="G41" s="282"/>
    </row>
    <row r="42" spans="1:7" s="70" customFormat="1" ht="11.1" customHeight="1">
      <c r="A42" s="281"/>
      <c r="B42" s="83"/>
      <c r="C42" s="83"/>
      <c r="D42" s="85"/>
      <c r="E42" s="86"/>
      <c r="F42" s="80"/>
      <c r="G42" s="282"/>
    </row>
    <row r="43" spans="1:7" s="70" customFormat="1" ht="11.1" customHeight="1">
      <c r="A43" s="281"/>
      <c r="B43" s="83"/>
      <c r="C43" s="83"/>
      <c r="D43" s="85"/>
      <c r="E43" s="86"/>
      <c r="F43" s="80"/>
      <c r="G43" s="282"/>
    </row>
    <row r="44" spans="1:7" s="70" customFormat="1" ht="11.1" customHeight="1">
      <c r="A44" s="281"/>
      <c r="B44" s="83"/>
      <c r="C44" s="83"/>
      <c r="D44" s="85"/>
      <c r="E44" s="86"/>
      <c r="F44" s="80"/>
      <c r="G44" s="282"/>
    </row>
    <row r="45" spans="1:7" s="70" customFormat="1" ht="11.1" customHeight="1">
      <c r="A45" s="281"/>
      <c r="B45" s="83"/>
      <c r="C45" s="83"/>
      <c r="D45" s="85"/>
      <c r="E45" s="86"/>
      <c r="F45" s="80"/>
      <c r="G45" s="282"/>
    </row>
    <row r="46" spans="1:7" s="70" customFormat="1" ht="11.1" customHeight="1">
      <c r="A46" s="281"/>
      <c r="B46" s="83"/>
      <c r="C46" s="83"/>
      <c r="D46" s="85"/>
      <c r="E46" s="86"/>
      <c r="F46" s="80"/>
      <c r="G46" s="282"/>
    </row>
    <row r="47" spans="1:7" s="70" customFormat="1" ht="11.1" customHeight="1">
      <c r="A47" s="284"/>
      <c r="B47" s="83"/>
      <c r="C47" s="83"/>
      <c r="D47" s="85"/>
      <c r="E47" s="86"/>
      <c r="F47" s="80"/>
      <c r="G47" s="282"/>
    </row>
    <row r="48" spans="1:7" s="70" customFormat="1" ht="11.1" customHeight="1">
      <c r="A48" s="285"/>
      <c r="B48" s="83"/>
      <c r="C48" s="83"/>
      <c r="D48" s="85"/>
      <c r="E48" s="86"/>
      <c r="F48" s="80"/>
      <c r="G48" s="282"/>
    </row>
    <row r="49" spans="1:7" s="70" customFormat="1" ht="11.1" customHeight="1">
      <c r="A49" s="281"/>
      <c r="B49" s="83"/>
      <c r="C49" s="83"/>
      <c r="D49" s="85"/>
      <c r="E49" s="86"/>
      <c r="F49" s="80"/>
      <c r="G49" s="282"/>
    </row>
    <row r="50" spans="1:7" s="70" customFormat="1" ht="11.1" customHeight="1">
      <c r="A50" s="285"/>
      <c r="B50" s="83"/>
      <c r="C50" s="83"/>
      <c r="D50" s="85"/>
      <c r="E50" s="86"/>
      <c r="F50" s="80"/>
      <c r="G50" s="282"/>
    </row>
    <row r="51" spans="1:7" s="70" customFormat="1" ht="11.1" customHeight="1">
      <c r="A51" s="285"/>
      <c r="B51" s="83"/>
      <c r="C51" s="83"/>
      <c r="D51" s="85"/>
      <c r="E51" s="86"/>
      <c r="F51" s="80"/>
      <c r="G51" s="282"/>
    </row>
    <row r="52" spans="1:7" s="70" customFormat="1" ht="11.1" customHeight="1">
      <c r="A52" s="285"/>
      <c r="B52" s="83"/>
      <c r="C52" s="83"/>
      <c r="D52" s="85"/>
      <c r="E52" s="86"/>
      <c r="F52" s="80"/>
      <c r="G52" s="282"/>
    </row>
    <row r="53" spans="1:7" s="70" customFormat="1" ht="11.1" customHeight="1">
      <c r="A53" s="285"/>
      <c r="B53" s="83"/>
      <c r="C53" s="83"/>
      <c r="D53" s="85"/>
      <c r="E53" s="86"/>
      <c r="F53" s="80"/>
      <c r="G53" s="282"/>
    </row>
    <row r="54" spans="1:7" s="70" customFormat="1" ht="11.1" customHeight="1">
      <c r="A54" s="285"/>
      <c r="B54" s="83"/>
      <c r="C54" s="83"/>
      <c r="D54" s="85"/>
      <c r="E54" s="86"/>
      <c r="F54" s="80"/>
      <c r="G54" s="282"/>
    </row>
    <row r="55" spans="1:7" s="70" customFormat="1" ht="11.1" customHeight="1">
      <c r="A55" s="285"/>
      <c r="B55" s="83"/>
      <c r="C55" s="83"/>
      <c r="D55" s="85"/>
      <c r="E55" s="86"/>
      <c r="F55" s="80"/>
      <c r="G55" s="282"/>
    </row>
    <row r="56" spans="1:7" s="70" customFormat="1" ht="11.1" customHeight="1">
      <c r="A56" s="285"/>
      <c r="B56" s="83"/>
      <c r="C56" s="83"/>
      <c r="D56" s="85"/>
      <c r="E56" s="86"/>
      <c r="F56" s="80"/>
      <c r="G56" s="282"/>
    </row>
    <row r="57" spans="1:7" ht="20.100000000000001" customHeight="1">
      <c r="A57" s="628" t="s">
        <v>104</v>
      </c>
      <c r="B57" s="629"/>
      <c r="C57" s="629"/>
      <c r="D57" s="629"/>
      <c r="E57" s="629"/>
      <c r="F57" s="629"/>
      <c r="G57" s="286">
        <f>SUM(G10:G56)</f>
        <v>0</v>
      </c>
    </row>
    <row r="58" spans="1:7" ht="12.6" customHeight="1">
      <c r="A58" s="287" t="s">
        <v>30</v>
      </c>
      <c r="B58" s="288"/>
      <c r="C58" s="177"/>
      <c r="D58" s="289" t="s">
        <v>31</v>
      </c>
      <c r="E58" s="288"/>
      <c r="F58" s="288"/>
      <c r="G58" s="178"/>
    </row>
    <row r="59" spans="1:7" ht="12.6" customHeight="1">
      <c r="A59" s="630"/>
      <c r="B59" s="600"/>
      <c r="C59" s="600"/>
      <c r="D59" s="600"/>
      <c r="E59" s="600"/>
      <c r="F59" s="600"/>
      <c r="G59" s="625"/>
    </row>
    <row r="60" spans="1:7" ht="12.6" customHeight="1">
      <c r="A60" s="626" t="s">
        <v>32</v>
      </c>
      <c r="B60" s="597"/>
      <c r="C60" s="597"/>
      <c r="D60" s="597"/>
      <c r="E60" s="597"/>
      <c r="F60" s="62" t="s">
        <v>33</v>
      </c>
      <c r="G60" s="290"/>
    </row>
    <row r="61" spans="1:7" ht="12.6" customHeight="1">
      <c r="A61" s="626"/>
      <c r="B61" s="597"/>
      <c r="C61" s="597"/>
      <c r="D61" s="597"/>
      <c r="E61" s="597"/>
      <c r="F61" s="598"/>
      <c r="G61" s="627"/>
    </row>
    <row r="62" spans="1:7" ht="12" customHeight="1">
      <c r="A62" s="291" t="s">
        <v>34</v>
      </c>
      <c r="B62" s="82"/>
      <c r="C62" s="82"/>
      <c r="D62" s="82"/>
      <c r="E62" s="82"/>
      <c r="F62" s="82"/>
      <c r="G62" s="292"/>
    </row>
    <row r="63" spans="1:7" ht="12" customHeight="1">
      <c r="A63" s="293" t="s">
        <v>293</v>
      </c>
      <c r="B63" s="61"/>
      <c r="C63" s="61"/>
      <c r="D63" s="61"/>
      <c r="E63" s="61"/>
      <c r="F63" s="61"/>
      <c r="G63" s="294"/>
    </row>
    <row r="64" spans="1:7" ht="12" customHeight="1">
      <c r="A64" s="293" t="s">
        <v>105</v>
      </c>
      <c r="B64" s="61"/>
      <c r="C64" s="61"/>
      <c r="D64" s="61"/>
      <c r="E64" s="61"/>
      <c r="F64" s="61"/>
      <c r="G64" s="294"/>
    </row>
    <row r="65" spans="1:7" ht="12" customHeight="1">
      <c r="A65" s="293" t="s">
        <v>106</v>
      </c>
      <c r="B65" s="61"/>
      <c r="C65" s="61"/>
      <c r="D65" s="61"/>
      <c r="E65" s="61"/>
      <c r="F65" s="61"/>
      <c r="G65" s="294"/>
    </row>
    <row r="66" spans="1:7" ht="12" customHeight="1">
      <c r="A66" s="295"/>
      <c r="B66" s="366"/>
      <c r="C66" s="366"/>
      <c r="D66" s="366"/>
      <c r="E66" s="366"/>
      <c r="F66" s="366"/>
      <c r="G66" s="367"/>
    </row>
  </sheetData>
  <mergeCells count="16">
    <mergeCell ref="A1:F2"/>
    <mergeCell ref="A3:G3"/>
    <mergeCell ref="A7:C8"/>
    <mergeCell ref="D7:D8"/>
    <mergeCell ref="E7:E8"/>
    <mergeCell ref="F7:G7"/>
    <mergeCell ref="C5:F5"/>
    <mergeCell ref="C6:F6"/>
    <mergeCell ref="A5:B5"/>
    <mergeCell ref="A6:B6"/>
    <mergeCell ref="B10:C10"/>
    <mergeCell ref="D59:G59"/>
    <mergeCell ref="A60:E61"/>
    <mergeCell ref="F61:G61"/>
    <mergeCell ref="A57:F57"/>
    <mergeCell ref="A59:C59"/>
  </mergeCells>
  <phoneticPr fontId="19" type="noConversion"/>
  <printOptions horizontalCentered="1"/>
  <pageMargins left="0.78749999999999998" right="0.39374999999999999" top="0.98402777777777783" bottom="0.39374999999999999" header="0.51180555555555562" footer="0.51180555555555562"/>
  <pageSetup paperSize="9" scale="97" firstPageNumber="0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G41"/>
  <sheetViews>
    <sheetView showGridLines="0" view="pageBreakPreview" zoomScaleSheetLayoutView="100" workbookViewId="0">
      <selection activeCell="H50" sqref="H50"/>
    </sheetView>
  </sheetViews>
  <sheetFormatPr defaultColWidth="11.42578125" defaultRowHeight="15" customHeight="1"/>
  <cols>
    <col min="1" max="1" width="3.85546875" style="59" customWidth="1"/>
    <col min="2" max="2" width="30.7109375" style="59" customWidth="1"/>
    <col min="3" max="3" width="14.7109375" style="59" customWidth="1"/>
    <col min="4" max="4" width="6.7109375" style="59" customWidth="1"/>
    <col min="5" max="5" width="7.7109375" style="59" customWidth="1"/>
    <col min="6" max="7" width="13.42578125" style="59" customWidth="1"/>
    <col min="8" max="16384" width="11.42578125" style="59"/>
  </cols>
  <sheetData>
    <row r="1" spans="1:7" ht="12" thickBot="1">
      <c r="A1" s="611" t="s">
        <v>107</v>
      </c>
      <c r="B1" s="612"/>
      <c r="C1" s="612"/>
      <c r="D1" s="612"/>
      <c r="E1" s="612"/>
      <c r="F1" s="631"/>
      <c r="G1" s="151" t="s">
        <v>1</v>
      </c>
    </row>
    <row r="2" spans="1:7" ht="18.75" thickTop="1">
      <c r="A2" s="614"/>
      <c r="B2" s="615"/>
      <c r="C2" s="615"/>
      <c r="D2" s="615"/>
      <c r="E2" s="615"/>
      <c r="F2" s="632"/>
      <c r="G2" s="152" t="s">
        <v>108</v>
      </c>
    </row>
    <row r="3" spans="1:7" s="38" customFormat="1" ht="12.6" customHeight="1">
      <c r="A3" s="633" t="s">
        <v>3</v>
      </c>
      <c r="B3" s="634"/>
      <c r="C3" s="634"/>
      <c r="D3" s="634"/>
      <c r="E3" s="634"/>
      <c r="F3" s="634"/>
      <c r="G3" s="635"/>
    </row>
    <row r="4" spans="1:7" s="38" customFormat="1" ht="12.6" customHeight="1">
      <c r="A4" s="326"/>
      <c r="B4" s="327"/>
      <c r="C4" s="327"/>
      <c r="D4" s="327"/>
      <c r="E4" s="327"/>
      <c r="F4" s="327"/>
      <c r="G4" s="328"/>
    </row>
    <row r="5" spans="1:7" s="38" customFormat="1" ht="12.6" customHeight="1">
      <c r="A5" s="546" t="s">
        <v>4</v>
      </c>
      <c r="B5" s="548"/>
      <c r="C5" s="546" t="s">
        <v>5</v>
      </c>
      <c r="D5" s="547"/>
      <c r="E5" s="547"/>
      <c r="F5" s="548"/>
      <c r="G5" s="223" t="s">
        <v>6</v>
      </c>
    </row>
    <row r="6" spans="1:7" s="38" customFormat="1" ht="38.25" customHeight="1">
      <c r="A6" s="534" t="str">
        <f>PFP!A6</f>
        <v xml:space="preserve">Projeto de Implantação do Sistema de Esgotamento Sanitário da sede do Município de Jussara - BA
</v>
      </c>
      <c r="B6" s="536"/>
      <c r="C6" s="534" t="str">
        <f>PFP!I6</f>
        <v>Projeto de Implantação do Sistema de Esgotamento Sanitário da sede do Município de Jussara - BA</v>
      </c>
      <c r="D6" s="535"/>
      <c r="E6" s="535"/>
      <c r="F6" s="536"/>
      <c r="G6" s="224"/>
    </row>
    <row r="7" spans="1:7" ht="12.6" customHeight="1">
      <c r="A7" s="636" t="s">
        <v>75</v>
      </c>
      <c r="B7" s="637"/>
      <c r="C7" s="637"/>
      <c r="D7" s="637"/>
      <c r="E7" s="637"/>
      <c r="F7" s="639" t="s">
        <v>109</v>
      </c>
      <c r="G7" s="640"/>
    </row>
    <row r="8" spans="1:7" ht="12.6" customHeight="1">
      <c r="A8" s="638"/>
      <c r="B8" s="610"/>
      <c r="C8" s="610"/>
      <c r="D8" s="610"/>
      <c r="E8" s="610"/>
      <c r="F8" s="86" t="s">
        <v>110</v>
      </c>
      <c r="G8" s="319" t="s">
        <v>111</v>
      </c>
    </row>
    <row r="9" spans="1:7" s="70" customFormat="1" ht="36.75" customHeight="1">
      <c r="A9" s="320">
        <v>1</v>
      </c>
      <c r="B9" s="652" t="s">
        <v>112</v>
      </c>
      <c r="C9" s="652"/>
      <c r="D9" s="652"/>
      <c r="E9" s="652"/>
      <c r="F9" s="93">
        <v>0.12</v>
      </c>
      <c r="G9" s="321">
        <f>F9*PFP!$N$10</f>
        <v>0</v>
      </c>
    </row>
    <row r="10" spans="1:7" s="70" customFormat="1" ht="24" customHeight="1">
      <c r="A10" s="320">
        <v>2</v>
      </c>
      <c r="B10" s="651" t="s">
        <v>113</v>
      </c>
      <c r="C10" s="651"/>
      <c r="D10" s="651"/>
      <c r="E10" s="651"/>
      <c r="F10" s="93">
        <v>0.03</v>
      </c>
      <c r="G10" s="321">
        <f>F10*PFP!$N$10</f>
        <v>0</v>
      </c>
    </row>
    <row r="11" spans="1:7" s="70" customFormat="1" ht="24.75" customHeight="1">
      <c r="A11" s="320">
        <v>3</v>
      </c>
      <c r="B11" s="651" t="s">
        <v>114</v>
      </c>
      <c r="C11" s="651"/>
      <c r="D11" s="651"/>
      <c r="E11" s="651"/>
      <c r="F11" s="93">
        <v>0.02</v>
      </c>
      <c r="G11" s="321">
        <f>F11*PFP!$N$10</f>
        <v>0</v>
      </c>
    </row>
    <row r="12" spans="1:7" s="70" customFormat="1" ht="15" customHeight="1">
      <c r="A12" s="322">
        <v>4</v>
      </c>
      <c r="B12" s="94"/>
      <c r="C12" s="94"/>
      <c r="D12" s="94"/>
      <c r="E12" s="95"/>
      <c r="F12" s="93"/>
      <c r="G12" s="321"/>
    </row>
    <row r="13" spans="1:7" s="70" customFormat="1" ht="15" customHeight="1">
      <c r="A13" s="323" t="s">
        <v>115</v>
      </c>
      <c r="B13" s="96"/>
      <c r="C13" s="96"/>
      <c r="D13" s="96"/>
      <c r="E13" s="97"/>
      <c r="F13" s="98"/>
      <c r="G13" s="321"/>
    </row>
    <row r="14" spans="1:7" s="70" customFormat="1" ht="15" customHeight="1">
      <c r="A14" s="323" t="s">
        <v>247</v>
      </c>
      <c r="B14" s="99"/>
      <c r="C14" s="99"/>
      <c r="D14" s="99"/>
      <c r="E14" s="100"/>
      <c r="F14" s="98"/>
      <c r="G14" s="321"/>
    </row>
    <row r="15" spans="1:7" s="70" customFormat="1" ht="15" customHeight="1">
      <c r="A15" s="323" t="s">
        <v>248</v>
      </c>
      <c r="B15" s="99"/>
      <c r="C15" s="99"/>
      <c r="D15" s="99"/>
      <c r="E15" s="100"/>
      <c r="F15" s="98"/>
      <c r="G15" s="321"/>
    </row>
    <row r="16" spans="1:7" s="70" customFormat="1" ht="15" customHeight="1">
      <c r="A16" s="323" t="s">
        <v>249</v>
      </c>
      <c r="B16" s="99"/>
      <c r="C16" s="99"/>
      <c r="D16" s="99"/>
      <c r="E16" s="100"/>
      <c r="F16" s="101"/>
      <c r="G16" s="321"/>
    </row>
    <row r="17" spans="1:7" s="70" customFormat="1" ht="15" customHeight="1">
      <c r="A17" s="323" t="s">
        <v>250</v>
      </c>
      <c r="B17" s="99"/>
      <c r="C17" s="99"/>
      <c r="D17" s="99"/>
      <c r="E17" s="100"/>
      <c r="F17" s="101"/>
      <c r="G17" s="321"/>
    </row>
    <row r="18" spans="1:7" s="70" customFormat="1" ht="15" customHeight="1">
      <c r="A18" s="323" t="s">
        <v>251</v>
      </c>
      <c r="B18" s="99"/>
      <c r="C18" s="99"/>
      <c r="D18" s="99"/>
      <c r="E18" s="100"/>
      <c r="F18" s="101"/>
      <c r="G18" s="321"/>
    </row>
    <row r="19" spans="1:7" s="70" customFormat="1" ht="15" customHeight="1">
      <c r="A19" s="323" t="s">
        <v>252</v>
      </c>
      <c r="B19" s="99"/>
      <c r="C19" s="99"/>
      <c r="D19" s="99"/>
      <c r="E19" s="100"/>
      <c r="F19" s="101"/>
      <c r="G19" s="321"/>
    </row>
    <row r="20" spans="1:7" s="70" customFormat="1" ht="15" customHeight="1">
      <c r="A20" s="323" t="s">
        <v>253</v>
      </c>
      <c r="B20" s="99"/>
      <c r="C20" s="99"/>
      <c r="D20" s="99"/>
      <c r="E20" s="100"/>
      <c r="F20" s="101"/>
      <c r="G20" s="321"/>
    </row>
    <row r="21" spans="1:7" s="70" customFormat="1" ht="15" customHeight="1">
      <c r="A21" s="323" t="s">
        <v>254</v>
      </c>
      <c r="B21" s="99"/>
      <c r="C21" s="99"/>
      <c r="D21" s="99"/>
      <c r="E21" s="100"/>
      <c r="F21" s="101"/>
      <c r="G21" s="321"/>
    </row>
    <row r="22" spans="1:7" s="70" customFormat="1" ht="15" customHeight="1">
      <c r="A22" s="323" t="s">
        <v>255</v>
      </c>
      <c r="B22" s="99"/>
      <c r="C22" s="99"/>
      <c r="D22" s="99"/>
      <c r="E22" s="100"/>
      <c r="F22" s="101"/>
      <c r="G22" s="321"/>
    </row>
    <row r="23" spans="1:7" s="70" customFormat="1" ht="15" customHeight="1">
      <c r="A23" s="323" t="s">
        <v>256</v>
      </c>
      <c r="B23" s="99"/>
      <c r="C23" s="99"/>
      <c r="D23" s="99"/>
      <c r="E23" s="100"/>
      <c r="F23" s="101"/>
      <c r="G23" s="321"/>
    </row>
    <row r="24" spans="1:7" s="70" customFormat="1" ht="15" customHeight="1">
      <c r="A24" s="323" t="s">
        <v>257</v>
      </c>
      <c r="B24" s="99"/>
      <c r="C24" s="99"/>
      <c r="D24" s="99"/>
      <c r="E24" s="100"/>
      <c r="F24" s="101"/>
      <c r="G24" s="321"/>
    </row>
    <row r="25" spans="1:7" s="70" customFormat="1" ht="15" customHeight="1">
      <c r="A25" s="323" t="s">
        <v>258</v>
      </c>
      <c r="B25" s="99"/>
      <c r="C25" s="99"/>
      <c r="D25" s="99"/>
      <c r="E25" s="100"/>
      <c r="F25" s="101"/>
      <c r="G25" s="321"/>
    </row>
    <row r="26" spans="1:7" s="70" customFormat="1" ht="15" customHeight="1">
      <c r="A26" s="323" t="s">
        <v>259</v>
      </c>
      <c r="B26" s="99"/>
      <c r="C26" s="99"/>
      <c r="D26" s="99"/>
      <c r="E26" s="100"/>
      <c r="F26" s="101"/>
      <c r="G26" s="321"/>
    </row>
    <row r="27" spans="1:7" s="70" customFormat="1" ht="15" customHeight="1">
      <c r="A27" s="323" t="s">
        <v>260</v>
      </c>
      <c r="B27" s="99"/>
      <c r="C27" s="99"/>
      <c r="D27" s="99"/>
      <c r="E27" s="100"/>
      <c r="F27" s="101"/>
      <c r="G27" s="321"/>
    </row>
    <row r="28" spans="1:7" s="70" customFormat="1" ht="15" customHeight="1">
      <c r="A28" s="323" t="s">
        <v>261</v>
      </c>
      <c r="B28" s="99"/>
      <c r="C28" s="99"/>
      <c r="D28" s="99"/>
      <c r="E28" s="100"/>
      <c r="F28" s="101"/>
      <c r="G28" s="321"/>
    </row>
    <row r="29" spans="1:7" s="70" customFormat="1" ht="15" customHeight="1">
      <c r="A29" s="323" t="s">
        <v>262</v>
      </c>
      <c r="B29" s="99"/>
      <c r="C29" s="99"/>
      <c r="D29" s="99"/>
      <c r="E29" s="100"/>
      <c r="F29" s="101"/>
      <c r="G29" s="321"/>
    </row>
    <row r="30" spans="1:7" s="70" customFormat="1" ht="15" customHeight="1">
      <c r="A30" s="323" t="s">
        <v>263</v>
      </c>
      <c r="B30" s="99"/>
      <c r="C30" s="99"/>
      <c r="D30" s="99"/>
      <c r="E30" s="100"/>
      <c r="F30" s="101"/>
      <c r="G30" s="321"/>
    </row>
    <row r="31" spans="1:7" s="70" customFormat="1" ht="15" customHeight="1">
      <c r="A31" s="323" t="s">
        <v>264</v>
      </c>
      <c r="B31" s="99"/>
      <c r="C31" s="99"/>
      <c r="D31" s="99"/>
      <c r="E31" s="100"/>
      <c r="F31" s="101"/>
      <c r="G31" s="321"/>
    </row>
    <row r="32" spans="1:7" s="70" customFormat="1" ht="15" customHeight="1">
      <c r="A32" s="323" t="s">
        <v>265</v>
      </c>
      <c r="B32" s="99"/>
      <c r="C32" s="99"/>
      <c r="D32" s="99"/>
      <c r="E32" s="100"/>
      <c r="F32" s="101"/>
      <c r="G32" s="321"/>
    </row>
    <row r="33" spans="1:7" s="70" customFormat="1" ht="15" customHeight="1">
      <c r="A33" s="323" t="s">
        <v>266</v>
      </c>
      <c r="B33" s="99"/>
      <c r="C33" s="99"/>
      <c r="D33" s="99"/>
      <c r="E33" s="100"/>
      <c r="F33" s="101"/>
      <c r="G33" s="321"/>
    </row>
    <row r="34" spans="1:7" ht="20.100000000000001" customHeight="1">
      <c r="A34" s="324"/>
      <c r="B34" s="650" t="s">
        <v>116</v>
      </c>
      <c r="C34" s="650"/>
      <c r="D34" s="650"/>
      <c r="E34" s="650"/>
      <c r="F34" s="325">
        <f>SUM(F9:F33)</f>
        <v>0.16999999999999998</v>
      </c>
      <c r="G34" s="286">
        <f>SUM(G9:G33)</f>
        <v>0</v>
      </c>
    </row>
    <row r="35" spans="1:7" ht="1.5" customHeight="1">
      <c r="A35" s="315"/>
      <c r="B35" s="316"/>
      <c r="C35" s="316"/>
      <c r="D35" s="316"/>
      <c r="E35" s="316"/>
      <c r="F35" s="316"/>
      <c r="G35" s="317"/>
    </row>
    <row r="36" spans="1:7" ht="24.95" customHeight="1">
      <c r="A36" s="287" t="s">
        <v>30</v>
      </c>
      <c r="B36" s="288"/>
      <c r="C36" s="177"/>
      <c r="D36" s="289" t="s">
        <v>31</v>
      </c>
      <c r="E36" s="288"/>
      <c r="F36" s="288"/>
      <c r="G36" s="178"/>
    </row>
    <row r="37" spans="1:7" ht="24.95" customHeight="1">
      <c r="A37" s="318" t="s">
        <v>32</v>
      </c>
      <c r="B37" s="64"/>
      <c r="C37" s="64"/>
      <c r="D37" s="64"/>
      <c r="E37" s="63"/>
      <c r="F37" s="62" t="s">
        <v>33</v>
      </c>
      <c r="G37" s="290"/>
    </row>
    <row r="38" spans="1:7" ht="15" customHeight="1">
      <c r="A38" s="647" t="s">
        <v>117</v>
      </c>
      <c r="B38" s="648"/>
      <c r="C38" s="648"/>
      <c r="D38" s="648"/>
      <c r="E38" s="648"/>
      <c r="F38" s="648"/>
      <c r="G38" s="649"/>
    </row>
    <row r="39" spans="1:7" ht="15" customHeight="1">
      <c r="A39" s="641"/>
      <c r="B39" s="642"/>
      <c r="C39" s="642"/>
      <c r="D39" s="642"/>
      <c r="E39" s="642"/>
      <c r="F39" s="642"/>
      <c r="G39" s="643"/>
    </row>
    <row r="40" spans="1:7" ht="15" customHeight="1">
      <c r="A40" s="641"/>
      <c r="B40" s="642"/>
      <c r="C40" s="642"/>
      <c r="D40" s="642"/>
      <c r="E40" s="642"/>
      <c r="F40" s="642"/>
      <c r="G40" s="643"/>
    </row>
    <row r="41" spans="1:7" ht="15" customHeight="1">
      <c r="A41" s="644"/>
      <c r="B41" s="645"/>
      <c r="C41" s="645"/>
      <c r="D41" s="645"/>
      <c r="E41" s="645"/>
      <c r="F41" s="645"/>
      <c r="G41" s="646"/>
    </row>
  </sheetData>
  <mergeCells count="16">
    <mergeCell ref="A1:F2"/>
    <mergeCell ref="A3:G3"/>
    <mergeCell ref="A7:E8"/>
    <mergeCell ref="F7:G7"/>
    <mergeCell ref="A5:B5"/>
    <mergeCell ref="A6:B6"/>
    <mergeCell ref="A40:G40"/>
    <mergeCell ref="A41:G41"/>
    <mergeCell ref="C6:F6"/>
    <mergeCell ref="C5:F5"/>
    <mergeCell ref="A38:G38"/>
    <mergeCell ref="A39:G39"/>
    <mergeCell ref="B34:E34"/>
    <mergeCell ref="B11:E11"/>
    <mergeCell ref="B10:E10"/>
    <mergeCell ref="B9:E9"/>
  </mergeCells>
  <phoneticPr fontId="19" type="noConversion"/>
  <printOptions horizontalCentered="1"/>
  <pageMargins left="0.78749999999999998" right="0.39374999999999999" top="0.98402777777777783" bottom="0.39374999999999999" header="0.51180555555555562" footer="0.51180555555555562"/>
  <pageSetup paperSize="9" firstPageNumber="0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I49"/>
  <sheetViews>
    <sheetView showGridLines="0" view="pageBreakPreview" zoomScaleSheetLayoutView="100" workbookViewId="0">
      <selection activeCell="F10" sqref="F10"/>
    </sheetView>
  </sheetViews>
  <sheetFormatPr defaultColWidth="11.42578125" defaultRowHeight="15" customHeight="1"/>
  <cols>
    <col min="1" max="1" width="3.85546875" style="59" customWidth="1"/>
    <col min="2" max="2" width="20.7109375" style="59" customWidth="1"/>
    <col min="3" max="3" width="10.5703125" style="59" customWidth="1"/>
    <col min="4" max="4" width="10.7109375" style="59" customWidth="1"/>
    <col min="5" max="5" width="7.7109375" style="59" customWidth="1"/>
    <col min="6" max="8" width="12.7109375" style="59" customWidth="1"/>
    <col min="9" max="16384" width="11.42578125" style="59"/>
  </cols>
  <sheetData>
    <row r="1" spans="1:9" ht="12" thickBot="1">
      <c r="A1" s="611" t="s">
        <v>118</v>
      </c>
      <c r="B1" s="612"/>
      <c r="C1" s="612"/>
      <c r="D1" s="612"/>
      <c r="E1" s="612"/>
      <c r="F1" s="612"/>
      <c r="G1" s="613"/>
      <c r="H1" s="329" t="s">
        <v>1</v>
      </c>
    </row>
    <row r="2" spans="1:9" ht="18.75" thickTop="1">
      <c r="A2" s="614"/>
      <c r="B2" s="615"/>
      <c r="C2" s="615"/>
      <c r="D2" s="615"/>
      <c r="E2" s="615"/>
      <c r="F2" s="615"/>
      <c r="G2" s="616"/>
      <c r="H2" s="330" t="s">
        <v>119</v>
      </c>
    </row>
    <row r="3" spans="1:9" s="52" customFormat="1" ht="11.25">
      <c r="A3" s="671" t="s">
        <v>3</v>
      </c>
      <c r="B3" s="672"/>
      <c r="C3" s="672"/>
      <c r="D3" s="672"/>
      <c r="E3" s="672"/>
      <c r="F3" s="672"/>
      <c r="G3" s="672"/>
      <c r="H3" s="673"/>
    </row>
    <row r="4" spans="1:9" s="52" customFormat="1" ht="11.25">
      <c r="A4" s="274"/>
      <c r="B4" s="53"/>
      <c r="C4" s="53"/>
      <c r="D4" s="53"/>
      <c r="E4" s="53"/>
      <c r="F4" s="53"/>
      <c r="G4" s="53"/>
      <c r="H4" s="275"/>
    </row>
    <row r="5" spans="1:9" s="52" customFormat="1" ht="12.6" customHeight="1">
      <c r="A5" s="674" t="s">
        <v>4</v>
      </c>
      <c r="B5" s="675"/>
      <c r="C5" s="676"/>
      <c r="D5" s="679" t="s">
        <v>5</v>
      </c>
      <c r="E5" s="675"/>
      <c r="F5" s="675"/>
      <c r="G5" s="676"/>
      <c r="H5" s="261" t="s">
        <v>6</v>
      </c>
    </row>
    <row r="6" spans="1:9" s="52" customFormat="1" ht="35.450000000000003" customHeight="1">
      <c r="A6" s="593" t="str">
        <f>PFP!A6</f>
        <v xml:space="preserve">Projeto de Implantação do Sistema de Esgotamento Sanitário da sede do Município de Jussara - BA
</v>
      </c>
      <c r="B6" s="677"/>
      <c r="C6" s="678"/>
      <c r="D6" s="680" t="str">
        <f>PFP!I6</f>
        <v>Projeto de Implantação do Sistema de Esgotamento Sanitário da sede do Município de Jussara - BA</v>
      </c>
      <c r="E6" s="681"/>
      <c r="F6" s="681"/>
      <c r="G6" s="682"/>
      <c r="H6" s="277"/>
    </row>
    <row r="7" spans="1:9" ht="12.6" customHeight="1">
      <c r="A7" s="636" t="s">
        <v>75</v>
      </c>
      <c r="B7" s="637"/>
      <c r="C7" s="637"/>
      <c r="D7" s="637"/>
      <c r="E7" s="637"/>
      <c r="F7" s="639" t="s">
        <v>109</v>
      </c>
      <c r="G7" s="639"/>
      <c r="H7" s="640"/>
    </row>
    <row r="8" spans="1:9" ht="12.6" customHeight="1">
      <c r="A8" s="638"/>
      <c r="B8" s="610"/>
      <c r="C8" s="610"/>
      <c r="D8" s="610"/>
      <c r="E8" s="610"/>
      <c r="F8" s="86" t="s">
        <v>120</v>
      </c>
      <c r="G8" s="86" t="s">
        <v>121</v>
      </c>
      <c r="H8" s="319" t="s">
        <v>111</v>
      </c>
    </row>
    <row r="9" spans="1:9" s="70" customFormat="1" ht="15" customHeight="1">
      <c r="A9" s="659"/>
      <c r="B9" s="660"/>
      <c r="C9" s="660"/>
      <c r="D9" s="660"/>
      <c r="E9" s="660"/>
      <c r="F9" s="68"/>
      <c r="G9" s="68"/>
      <c r="H9" s="331"/>
    </row>
    <row r="10" spans="1:9" s="70" customFormat="1" ht="15" customHeight="1">
      <c r="A10" s="665" t="s">
        <v>122</v>
      </c>
      <c r="B10" s="666"/>
      <c r="C10" s="666"/>
      <c r="D10" s="666"/>
      <c r="E10" s="666"/>
      <c r="F10" s="136">
        <v>5</v>
      </c>
      <c r="G10" s="134">
        <f>(1/(1-$F$37/100))*F10</f>
        <v>5.8309037900874632</v>
      </c>
      <c r="H10" s="332">
        <f>F10/($F$10+$F$11+$F$12)*$H$37</f>
        <v>0</v>
      </c>
    </row>
    <row r="11" spans="1:9" s="70" customFormat="1" ht="15" customHeight="1">
      <c r="A11" s="667" t="s">
        <v>123</v>
      </c>
      <c r="B11" s="668"/>
      <c r="C11" s="668"/>
      <c r="D11" s="668"/>
      <c r="E11" s="668"/>
      <c r="F11" s="136">
        <v>1.65</v>
      </c>
      <c r="G11" s="134">
        <f>(1/(1-$F$37/100))*F11</f>
        <v>1.9241982507288626</v>
      </c>
      <c r="H11" s="332">
        <f>F11/($F$10+$F$11+$F$12)*$H$37</f>
        <v>0</v>
      </c>
    </row>
    <row r="12" spans="1:9" s="70" customFormat="1" ht="15" customHeight="1">
      <c r="A12" s="667" t="s">
        <v>124</v>
      </c>
      <c r="B12" s="668"/>
      <c r="C12" s="668"/>
      <c r="D12" s="668"/>
      <c r="E12" s="668"/>
      <c r="F12" s="136">
        <v>7.6</v>
      </c>
      <c r="G12" s="134">
        <f>(1/(1-$F$37/100))*F12</f>
        <v>8.8629737609329435</v>
      </c>
      <c r="H12" s="332">
        <f>F12/($F$10+$F$11+$F$12)*$H$37</f>
        <v>0</v>
      </c>
      <c r="I12" s="73"/>
    </row>
    <row r="13" spans="1:9" s="70" customFormat="1" ht="15" customHeight="1">
      <c r="A13" s="667"/>
      <c r="B13" s="668"/>
      <c r="C13" s="668"/>
      <c r="D13" s="668"/>
      <c r="E13" s="668"/>
      <c r="F13" s="136"/>
      <c r="G13" s="136"/>
      <c r="H13" s="334"/>
    </row>
    <row r="14" spans="1:9" s="70" customFormat="1" ht="15" customHeight="1">
      <c r="A14" s="333"/>
      <c r="B14" s="102"/>
      <c r="C14" s="102"/>
      <c r="D14" s="102"/>
      <c r="E14" s="102"/>
      <c r="F14" s="136"/>
      <c r="G14" s="136"/>
      <c r="H14" s="334"/>
    </row>
    <row r="15" spans="1:9" s="70" customFormat="1" ht="15" customHeight="1">
      <c r="A15" s="333"/>
      <c r="B15" s="102"/>
      <c r="C15" s="102"/>
      <c r="D15" s="102"/>
      <c r="E15" s="102"/>
      <c r="F15" s="136"/>
      <c r="G15" s="136"/>
      <c r="H15" s="334"/>
    </row>
    <row r="16" spans="1:9" s="70" customFormat="1" ht="15" customHeight="1">
      <c r="A16" s="333"/>
      <c r="B16" s="102"/>
      <c r="C16" s="102"/>
      <c r="D16" s="102"/>
      <c r="E16" s="102"/>
      <c r="F16" s="136"/>
      <c r="G16" s="136"/>
      <c r="H16" s="334"/>
    </row>
    <row r="17" spans="1:9" s="70" customFormat="1" ht="15" customHeight="1">
      <c r="A17" s="333"/>
      <c r="B17" s="102"/>
      <c r="C17" s="102"/>
      <c r="D17" s="102"/>
      <c r="E17" s="102"/>
      <c r="F17" s="136"/>
      <c r="G17" s="136"/>
      <c r="H17" s="334"/>
    </row>
    <row r="18" spans="1:9" s="70" customFormat="1" ht="15" customHeight="1">
      <c r="A18" s="333"/>
      <c r="B18" s="102"/>
      <c r="C18" s="102"/>
      <c r="D18" s="102"/>
      <c r="E18" s="102"/>
      <c r="F18" s="136"/>
      <c r="G18" s="136"/>
      <c r="H18" s="334"/>
    </row>
    <row r="19" spans="1:9" s="70" customFormat="1" ht="15" customHeight="1">
      <c r="A19" s="333"/>
      <c r="B19" s="102"/>
      <c r="C19" s="102"/>
      <c r="D19" s="102"/>
      <c r="E19" s="102"/>
      <c r="F19" s="136"/>
      <c r="G19" s="136"/>
      <c r="H19" s="334"/>
    </row>
    <row r="20" spans="1:9" s="70" customFormat="1" ht="15" customHeight="1">
      <c r="A20" s="333"/>
      <c r="B20" s="102"/>
      <c r="C20" s="102"/>
      <c r="D20" s="102"/>
      <c r="E20" s="102"/>
      <c r="F20" s="136"/>
      <c r="G20" s="136"/>
      <c r="H20" s="334"/>
    </row>
    <row r="21" spans="1:9" s="70" customFormat="1" ht="15" customHeight="1">
      <c r="A21" s="333"/>
      <c r="B21" s="102"/>
      <c r="C21" s="102"/>
      <c r="D21" s="102"/>
      <c r="E21" s="102"/>
      <c r="F21" s="136"/>
      <c r="G21" s="136"/>
      <c r="H21" s="334"/>
    </row>
    <row r="22" spans="1:9" s="70" customFormat="1" ht="15" customHeight="1">
      <c r="A22" s="669"/>
      <c r="B22" s="670"/>
      <c r="C22" s="670"/>
      <c r="D22" s="670"/>
      <c r="E22" s="670"/>
      <c r="F22" s="137"/>
      <c r="G22" s="137"/>
      <c r="H22" s="334"/>
    </row>
    <row r="23" spans="1:9" s="70" customFormat="1" ht="15" customHeight="1">
      <c r="A23" s="661"/>
      <c r="B23" s="662"/>
      <c r="C23" s="662"/>
      <c r="D23" s="662"/>
      <c r="E23" s="662"/>
      <c r="F23" s="137"/>
      <c r="G23" s="137"/>
      <c r="H23" s="334"/>
    </row>
    <row r="24" spans="1:9" s="70" customFormat="1" ht="15" customHeight="1">
      <c r="A24" s="663"/>
      <c r="B24" s="664"/>
      <c r="C24" s="664"/>
      <c r="D24" s="664"/>
      <c r="E24" s="664"/>
      <c r="F24" s="137"/>
      <c r="G24" s="137"/>
      <c r="H24" s="334"/>
    </row>
    <row r="25" spans="1:9" s="70" customFormat="1" ht="15" customHeight="1">
      <c r="A25" s="659"/>
      <c r="B25" s="660"/>
      <c r="C25" s="660"/>
      <c r="D25" s="660"/>
      <c r="E25" s="660"/>
      <c r="F25" s="135"/>
      <c r="G25" s="135"/>
      <c r="H25" s="334"/>
    </row>
    <row r="26" spans="1:9" s="70" customFormat="1" ht="15" customHeight="1">
      <c r="A26" s="659"/>
      <c r="B26" s="660"/>
      <c r="C26" s="660"/>
      <c r="D26" s="660"/>
      <c r="E26" s="660"/>
      <c r="F26" s="135"/>
      <c r="G26" s="135"/>
      <c r="H26" s="334"/>
    </row>
    <row r="27" spans="1:9" s="70" customFormat="1" ht="15" customHeight="1">
      <c r="A27" s="661"/>
      <c r="B27" s="662"/>
      <c r="C27" s="662"/>
      <c r="D27" s="662"/>
      <c r="E27" s="662"/>
      <c r="F27" s="135"/>
      <c r="G27" s="135"/>
      <c r="H27" s="334"/>
    </row>
    <row r="28" spans="1:9" s="70" customFormat="1" ht="15" customHeight="1">
      <c r="A28" s="661"/>
      <c r="B28" s="662"/>
      <c r="C28" s="662"/>
      <c r="D28" s="662"/>
      <c r="E28" s="662"/>
      <c r="F28" s="135"/>
      <c r="G28" s="135"/>
      <c r="H28" s="334"/>
    </row>
    <row r="29" spans="1:9" s="70" customFormat="1" ht="15" customHeight="1">
      <c r="A29" s="661"/>
      <c r="B29" s="662"/>
      <c r="C29" s="662"/>
      <c r="D29" s="662"/>
      <c r="E29" s="662"/>
      <c r="F29" s="135"/>
      <c r="G29" s="135"/>
      <c r="H29" s="334"/>
    </row>
    <row r="30" spans="1:9" s="70" customFormat="1" ht="15" customHeight="1">
      <c r="A30" s="661"/>
      <c r="B30" s="662"/>
      <c r="C30" s="662"/>
      <c r="D30" s="662"/>
      <c r="E30" s="662"/>
      <c r="F30" s="135"/>
      <c r="G30" s="135"/>
      <c r="H30" s="334"/>
      <c r="I30" s="103"/>
    </row>
    <row r="31" spans="1:9" s="70" customFormat="1" ht="15" customHeight="1">
      <c r="A31" s="659"/>
      <c r="B31" s="660"/>
      <c r="C31" s="660"/>
      <c r="D31" s="660"/>
      <c r="E31" s="660"/>
      <c r="F31" s="135"/>
      <c r="G31" s="135"/>
      <c r="H31" s="334"/>
    </row>
    <row r="32" spans="1:9" s="70" customFormat="1" ht="15" customHeight="1">
      <c r="A32" s="661"/>
      <c r="B32" s="662"/>
      <c r="C32" s="662"/>
      <c r="D32" s="662"/>
      <c r="E32" s="662"/>
      <c r="F32" s="135"/>
      <c r="G32" s="135"/>
      <c r="H32" s="334"/>
    </row>
    <row r="33" spans="1:8" s="70" customFormat="1" ht="15" customHeight="1">
      <c r="A33" s="661"/>
      <c r="B33" s="662"/>
      <c r="C33" s="662"/>
      <c r="D33" s="662"/>
      <c r="E33" s="662"/>
      <c r="F33" s="135"/>
      <c r="G33" s="135"/>
      <c r="H33" s="334"/>
    </row>
    <row r="34" spans="1:8" s="70" customFormat="1" ht="15" customHeight="1">
      <c r="A34" s="661"/>
      <c r="B34" s="662"/>
      <c r="C34" s="662"/>
      <c r="D34" s="662"/>
      <c r="E34" s="662"/>
      <c r="F34" s="135"/>
      <c r="G34" s="135"/>
      <c r="H34" s="334"/>
    </row>
    <row r="35" spans="1:8" s="70" customFormat="1" ht="15" customHeight="1">
      <c r="A35" s="659"/>
      <c r="B35" s="660"/>
      <c r="C35" s="660"/>
      <c r="D35" s="660"/>
      <c r="E35" s="660"/>
      <c r="F35" s="135"/>
      <c r="G35" s="135"/>
      <c r="H35" s="334"/>
    </row>
    <row r="36" spans="1:8" s="70" customFormat="1" ht="15" customHeight="1">
      <c r="A36" s="659"/>
      <c r="B36" s="660"/>
      <c r="C36" s="660"/>
      <c r="D36" s="660"/>
      <c r="E36" s="660"/>
      <c r="F36" s="135"/>
      <c r="G36" s="135"/>
      <c r="H36" s="334"/>
    </row>
    <row r="37" spans="1:8" ht="22.5" customHeight="1">
      <c r="A37" s="628" t="s">
        <v>125</v>
      </c>
      <c r="B37" s="629"/>
      <c r="C37" s="629"/>
      <c r="D37" s="629"/>
      <c r="E37" s="629"/>
      <c r="F37" s="335">
        <f>F10+F11+F12</f>
        <v>14.25</v>
      </c>
      <c r="G37" s="335">
        <f>G10+G11+G12</f>
        <v>16.618075801749271</v>
      </c>
      <c r="H37" s="336">
        <f>PFP!N25</f>
        <v>0</v>
      </c>
    </row>
    <row r="38" spans="1:8" ht="12.6" customHeight="1">
      <c r="A38" s="287" t="s">
        <v>30</v>
      </c>
      <c r="B38" s="288"/>
      <c r="C38" s="177"/>
      <c r="D38" s="289" t="s">
        <v>31</v>
      </c>
      <c r="E38" s="288"/>
      <c r="F38" s="288"/>
      <c r="G38" s="288"/>
      <c r="H38" s="178"/>
    </row>
    <row r="39" spans="1:8" ht="12.6" customHeight="1">
      <c r="A39" s="337"/>
      <c r="B39" s="81"/>
      <c r="C39" s="90"/>
      <c r="D39" s="81"/>
      <c r="E39" s="81"/>
      <c r="F39" s="81"/>
      <c r="G39" s="81"/>
      <c r="H39" s="338"/>
    </row>
    <row r="40" spans="1:8" ht="12.6" customHeight="1">
      <c r="A40" s="318" t="s">
        <v>32</v>
      </c>
      <c r="B40" s="64"/>
      <c r="C40" s="64"/>
      <c r="D40" s="64"/>
      <c r="E40" s="63"/>
      <c r="F40" s="62" t="s">
        <v>33</v>
      </c>
      <c r="G40" s="64"/>
      <c r="H40" s="290"/>
    </row>
    <row r="41" spans="1:8" ht="12.6" customHeight="1">
      <c r="A41" s="339"/>
      <c r="B41" s="105"/>
      <c r="C41" s="105"/>
      <c r="D41" s="105"/>
      <c r="E41" s="92"/>
      <c r="F41" s="105"/>
      <c r="G41" s="105"/>
      <c r="H41" s="340"/>
    </row>
    <row r="42" spans="1:8" ht="12" customHeight="1">
      <c r="A42" s="653" t="s">
        <v>126</v>
      </c>
      <c r="B42" s="654"/>
      <c r="C42" s="654"/>
      <c r="D42" s="654"/>
      <c r="E42" s="654"/>
      <c r="F42" s="654"/>
      <c r="G42" s="654"/>
      <c r="H42" s="655"/>
    </row>
    <row r="43" spans="1:8" ht="12" customHeight="1">
      <c r="A43" s="656" t="s">
        <v>127</v>
      </c>
      <c r="B43" s="657"/>
      <c r="C43" s="657"/>
      <c r="D43" s="657"/>
      <c r="E43" s="657"/>
      <c r="F43" s="657"/>
      <c r="G43" s="657"/>
      <c r="H43" s="658"/>
    </row>
    <row r="44" spans="1:8" ht="12" customHeight="1">
      <c r="A44" s="341" t="s">
        <v>128</v>
      </c>
      <c r="B44" s="106"/>
      <c r="C44" s="106"/>
      <c r="D44" s="106"/>
      <c r="E44" s="106"/>
      <c r="F44" s="106"/>
      <c r="G44" s="106"/>
      <c r="H44" s="342"/>
    </row>
    <row r="45" spans="1:8" ht="12" customHeight="1">
      <c r="A45" s="341" t="s">
        <v>129</v>
      </c>
      <c r="B45" s="106"/>
      <c r="C45" s="106"/>
      <c r="D45" s="106"/>
      <c r="E45" s="106"/>
      <c r="F45" s="106"/>
      <c r="G45" s="106"/>
      <c r="H45" s="342"/>
    </row>
    <row r="46" spans="1:8" ht="12" customHeight="1">
      <c r="A46" s="341" t="s">
        <v>130</v>
      </c>
      <c r="B46" s="106"/>
      <c r="C46" s="106"/>
      <c r="D46" s="106"/>
      <c r="E46" s="106"/>
      <c r="F46" s="106"/>
      <c r="G46" s="106"/>
      <c r="H46" s="342"/>
    </row>
    <row r="47" spans="1:8" ht="12" customHeight="1">
      <c r="A47" s="341" t="s">
        <v>131</v>
      </c>
      <c r="B47" s="106"/>
      <c r="C47" s="106"/>
      <c r="D47" s="106"/>
      <c r="E47" s="106"/>
      <c r="F47" s="106"/>
      <c r="G47" s="106"/>
      <c r="H47" s="342"/>
    </row>
    <row r="48" spans="1:8" ht="12" customHeight="1">
      <c r="A48" s="656"/>
      <c r="B48" s="657"/>
      <c r="C48" s="657"/>
      <c r="D48" s="657"/>
      <c r="E48" s="657"/>
      <c r="F48" s="657"/>
      <c r="G48" s="657"/>
      <c r="H48" s="658"/>
    </row>
    <row r="49" spans="1:8" ht="12" customHeight="1">
      <c r="A49" s="324"/>
      <c r="B49" s="343"/>
      <c r="C49" s="343"/>
      <c r="D49" s="343"/>
      <c r="E49" s="343"/>
      <c r="F49" s="343"/>
      <c r="G49" s="343"/>
      <c r="H49" s="344"/>
    </row>
  </sheetData>
  <mergeCells count="32">
    <mergeCell ref="A1:G2"/>
    <mergeCell ref="A3:H3"/>
    <mergeCell ref="A7:E8"/>
    <mergeCell ref="F7:H7"/>
    <mergeCell ref="A5:C5"/>
    <mergeCell ref="A6:C6"/>
    <mergeCell ref="D5:G5"/>
    <mergeCell ref="D6:G6"/>
    <mergeCell ref="A9:E9"/>
    <mergeCell ref="A10:E10"/>
    <mergeCell ref="A11:E11"/>
    <mergeCell ref="A12:E12"/>
    <mergeCell ref="A22:E22"/>
    <mergeCell ref="A25:E25"/>
    <mergeCell ref="A13:E13"/>
    <mergeCell ref="A33:E33"/>
    <mergeCell ref="A34:E34"/>
    <mergeCell ref="A35:E35"/>
    <mergeCell ref="A36:E36"/>
    <mergeCell ref="A37:E37"/>
    <mergeCell ref="A23:E23"/>
    <mergeCell ref="A24:E24"/>
    <mergeCell ref="A42:H42"/>
    <mergeCell ref="A43:H43"/>
    <mergeCell ref="A26:E26"/>
    <mergeCell ref="A27:E27"/>
    <mergeCell ref="A28:E28"/>
    <mergeCell ref="A48:H48"/>
    <mergeCell ref="A29:E29"/>
    <mergeCell ref="A30:E30"/>
    <mergeCell ref="A31:E31"/>
    <mergeCell ref="A32:E32"/>
  </mergeCells>
  <phoneticPr fontId="19" type="noConversion"/>
  <printOptions horizontalCentered="1"/>
  <pageMargins left="0.78749999999999998" right="0.39374999999999999" top="0.98402777777777783" bottom="0.39374999999999999" header="0.51180555555555562" footer="0.51180555555555562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Planilhas</vt:lpstr>
      </vt:variant>
      <vt:variant>
        <vt:i4>12</vt:i4>
      </vt:variant>
      <vt:variant>
        <vt:lpstr>Intervalos nomeados</vt:lpstr>
      </vt:variant>
      <vt:variant>
        <vt:i4>11</vt:i4>
      </vt:variant>
    </vt:vector>
  </HeadingPairs>
  <TitlesOfParts>
    <vt:vector size="23" baseType="lpstr">
      <vt:lpstr>PFP</vt:lpstr>
      <vt:lpstr>PFP_I Equip Proj</vt:lpstr>
      <vt:lpstr>PFP_II Desp Viagens</vt:lpstr>
      <vt:lpstr>PFP_III Ser Graf</vt:lpstr>
      <vt:lpstr>PFP_IV Desp Gerais</vt:lpstr>
      <vt:lpstr>PFP_V Topografia</vt:lpstr>
      <vt:lpstr>PFP_VII Geotecnia</vt:lpstr>
      <vt:lpstr>PFP_XIII_ Det_ custos Adm_</vt:lpstr>
      <vt:lpstr>PFP_XIV Det_ Desp Fiscais</vt:lpstr>
      <vt:lpstr>PFP_XV Det_ Enc_ Soc_</vt:lpstr>
      <vt:lpstr>PTP_II EQUIPE TÉCNICA</vt:lpstr>
      <vt:lpstr>PTP_III Cronog Per NS</vt:lpstr>
      <vt:lpstr>PFP!Area_de_impressao</vt:lpstr>
      <vt:lpstr>'PFP_I Equip Proj'!Area_de_impressao</vt:lpstr>
      <vt:lpstr>'PFP_II Desp Viagens'!Area_de_impressao</vt:lpstr>
      <vt:lpstr>'PFP_IV Desp Gerais'!Area_de_impressao</vt:lpstr>
      <vt:lpstr>'PFP_V Topografia'!Area_de_impressao</vt:lpstr>
      <vt:lpstr>'PFP_VII Geotecnia'!Area_de_impressao</vt:lpstr>
      <vt:lpstr>'PFP_XIII_ Det_ custos Adm_'!Area_de_impressao</vt:lpstr>
      <vt:lpstr>'PFP_XIV Det_ Desp Fiscais'!Area_de_impressao</vt:lpstr>
      <vt:lpstr>'PFP_XV Det_ Enc_ Soc_'!Area_de_impressao</vt:lpstr>
      <vt:lpstr>'PTP_II EQUIPE TÉCNICA'!Area_de_impressao</vt:lpstr>
      <vt:lpstr>'PTP_III Cronog Per NS'!Area_de_impressao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Alexandre Lisboa Vieira</dc:creator>
  <cp:lastModifiedBy>Rodrigo Marques Beneveli</cp:lastModifiedBy>
  <cp:lastPrinted>2009-09-15T21:06:26Z</cp:lastPrinted>
  <dcterms:created xsi:type="dcterms:W3CDTF">2008-08-18T16:36:27Z</dcterms:created>
  <dcterms:modified xsi:type="dcterms:W3CDTF">2009-11-04T18:17:41Z</dcterms:modified>
</cp:coreProperties>
</file>